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A\DAA 2023.Q3\Note to FS Q3.2023\FS-draft Q3.2023\20231107\ส่งตลท\"/>
    </mc:Choice>
  </mc:AlternateContent>
  <xr:revisionPtr revIDLastSave="0" documentId="13_ncr:1_{81074D7F-04B7-4153-A4F3-040DB5D0B0D3}" xr6:coauthVersionLast="47" xr6:coauthVersionMax="47" xr10:uidLastSave="{00000000-0000-0000-0000-000000000000}"/>
  <bookViews>
    <workbookView xWindow="-108" yWindow="-108" windowWidth="23256" windowHeight="12456" tabRatio="615" xr2:uid="{00000000-000D-0000-FFFF-FFFF00000000}"/>
  </bookViews>
  <sheets>
    <sheet name="งบแสดงฐานะการเงิน" sheetId="1" r:id="rId1"/>
    <sheet name="งบกำไรขาดทุนเบ็ดเสร็จ" sheetId="3" r:id="rId2"/>
    <sheet name="ส่วนของผู้ถือหุ้น" sheetId="4" r:id="rId3"/>
    <sheet name="ส่วนของผู้ถือหุ้น (ต่อ)" sheetId="7" r:id="rId4"/>
    <sheet name="งบกระแสเงินสด" sheetId="8" r:id="rId5"/>
  </sheets>
  <externalReferences>
    <externalReference r:id="rId6"/>
  </externalReferences>
  <definedNames>
    <definedName name="_Fill" localSheetId="2" hidden="1">#REF!</definedName>
    <definedName name="_Fill" localSheetId="3" hidden="1">#REF!</definedName>
    <definedName name="_Fill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2" hidden="1">#REF!</definedName>
    <definedName name="_Key2" localSheetId="3" hidden="1">#REF!</definedName>
    <definedName name="_Key2" hidden="1">#REF!</definedName>
    <definedName name="_Order1" hidden="1">255</definedName>
    <definedName name="_Order2" hidden="1">255</definedName>
    <definedName name="_Parse_Out" hidden="1">[1]total!#REF!</definedName>
    <definedName name="aa" localSheetId="2" hidden="1">{"'Model'!$A$1:$N$53"}</definedName>
    <definedName name="aa" localSheetId="3" hidden="1">{"'Model'!$A$1:$N$53"}</definedName>
    <definedName name="aa" hidden="1">{"'Model'!$A$1:$N$53"}</definedName>
    <definedName name="aoe" localSheetId="2" hidden="1">{"'Model'!$A$1:$N$53"}</definedName>
    <definedName name="aoe" localSheetId="3" hidden="1">{"'Model'!$A$1:$N$53"}</definedName>
    <definedName name="aoe" hidden="1">{"'Model'!$A$1:$N$53"}</definedName>
    <definedName name="bea" localSheetId="2" hidden="1">{"'Model'!$A$1:$N$53"}</definedName>
    <definedName name="bea" localSheetId="3" hidden="1">{"'Model'!$A$1:$N$53"}</definedName>
    <definedName name="bea" hidden="1">{"'Model'!$A$1:$N$53"}</definedName>
    <definedName name="beau" localSheetId="2" hidden="1">{"'Model'!$A$1:$N$53"}</definedName>
    <definedName name="beau" localSheetId="3" hidden="1">{"'Model'!$A$1:$N$53"}</definedName>
    <definedName name="beau" hidden="1">{"'Model'!$A$1:$N$53"}</definedName>
    <definedName name="h" localSheetId="2" hidden="1">{"'Model'!$A$1:$N$53"}</definedName>
    <definedName name="h" localSheetId="3" hidden="1">{"'Model'!$A$1:$N$53"}</definedName>
    <definedName name="h" hidden="1">{"'Model'!$A$1:$N$53"}</definedName>
    <definedName name="HTML_CodePage" hidden="1">874</definedName>
    <definedName name="HTML_Control" localSheetId="2" hidden="1">{"'Eng (page2)'!$A$1:$D$52"}</definedName>
    <definedName name="HTML_Control" localSheetId="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2" hidden="1">{"'Model'!$A$1:$N$53"}</definedName>
    <definedName name="I" localSheetId="3" hidden="1">{"'Model'!$A$1:$N$53"}</definedName>
    <definedName name="I" hidden="1">{"'Model'!$A$1:$N$53"}</definedName>
    <definedName name="mmkj" localSheetId="2" hidden="1">{"'Model'!$A$1:$N$53"}</definedName>
    <definedName name="mmkj" localSheetId="3" hidden="1">{"'Model'!$A$1:$N$53"}</definedName>
    <definedName name="mmkj" hidden="1">{"'Model'!$A$1:$N$53"}</definedName>
    <definedName name="n" localSheetId="2" hidden="1">{"'Model'!$A$1:$N$53"}</definedName>
    <definedName name="n" localSheetId="3" hidden="1">{"'Model'!$A$1:$N$53"}</definedName>
    <definedName name="n" hidden="1">{"'Model'!$A$1:$N$53"}</definedName>
    <definedName name="new" localSheetId="2" hidden="1">{"'Model'!$A$1:$N$53"}</definedName>
    <definedName name="new" localSheetId="3" hidden="1">{"'Model'!$A$1:$N$53"}</definedName>
    <definedName name="new" hidden="1">{"'Model'!$A$1:$N$53"}</definedName>
    <definedName name="_xlnm.Print_Area" localSheetId="0">งบแสดงฐานะการเงิน!$A$1:$L$106</definedName>
    <definedName name="_xlnm.Print_Area" localSheetId="4">งบกระแสเงินสด!$A$1:$M$90</definedName>
    <definedName name="_xlnm.Print_Area" localSheetId="1">งบกำไรขาดทุนเบ็ดเสร็จ!$A$1:$L$146</definedName>
    <definedName name="_xlnm.Print_Area" localSheetId="2">ส่วนของผู้ถือหุ้น!$A$1:$T$29</definedName>
    <definedName name="_xlnm.Print_Area" localSheetId="3">'ส่วนของผู้ถือหุ้น (ต่อ)'!$A$1:$P$28</definedName>
    <definedName name="q" localSheetId="2" hidden="1">{"'Model'!$A$1:$N$53"}</definedName>
    <definedName name="q" localSheetId="3" hidden="1">{"'Model'!$A$1:$N$53"}</definedName>
    <definedName name="q" hidden="1">{"'Model'!$A$1:$N$53"}</definedName>
    <definedName name="s" localSheetId="2" hidden="1">{"'Model'!$A$1:$N$53"}</definedName>
    <definedName name="s" localSheetId="3" hidden="1">{"'Model'!$A$1:$N$53"}</definedName>
    <definedName name="s" hidden="1">{"'Model'!$A$1:$N$53"}</definedName>
    <definedName name="tun" localSheetId="2" hidden="1">{"'Model'!$A$1:$N$53"}</definedName>
    <definedName name="tun" localSheetId="3" hidden="1">{"'Model'!$A$1:$N$53"}</definedName>
    <definedName name="tun" hidden="1">{"'Model'!$A$1:$N$53"}</definedName>
    <definedName name="u" localSheetId="2" hidden="1">{"'Model'!$A$1:$N$53"}</definedName>
    <definedName name="u" localSheetId="3" hidden="1">{"'Model'!$A$1:$N$53"}</definedName>
    <definedName name="u" hidden="1">{"'Model'!$A$1:$N$53"}</definedName>
    <definedName name="v" localSheetId="2" hidden="1">{"'Model'!$A$1:$N$53"}</definedName>
    <definedName name="v" localSheetId="3" hidden="1">{"'Model'!$A$1:$N$53"}</definedName>
    <definedName name="v" hidden="1">{"'Model'!$A$1:$N$53"}</definedName>
    <definedName name="y" localSheetId="2" hidden="1">{"'Model'!$A$1:$N$53"}</definedName>
    <definedName name="y" localSheetId="3" hidden="1">{"'Model'!$A$1:$N$53"}</definedName>
    <definedName name="y" hidden="1">{"'Model'!$A$1:$N$53"}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0" i="8" l="1"/>
  <c r="A119" i="3"/>
  <c r="A46" i="3"/>
  <c r="A42" i="1"/>
  <c r="A75" i="1" s="1"/>
  <c r="P30" i="7" l="1"/>
  <c r="J30" i="7"/>
  <c r="H30" i="7"/>
  <c r="T31" i="4"/>
  <c r="R31" i="4"/>
  <c r="P31" i="4"/>
  <c r="J31" i="4"/>
  <c r="H31" i="4"/>
  <c r="R76" i="8"/>
  <c r="P76" i="8"/>
  <c r="T64" i="8"/>
  <c r="P64" i="8"/>
  <c r="S110" i="3" l="1"/>
  <c r="Q110" i="3"/>
  <c r="O110" i="3"/>
  <c r="M110" i="3"/>
  <c r="M132" i="3"/>
  <c r="M128" i="3"/>
  <c r="O128" i="3"/>
  <c r="Q104" i="3"/>
  <c r="M104" i="3"/>
  <c r="Q103" i="3"/>
  <c r="M103" i="3"/>
  <c r="S103" i="3"/>
  <c r="O103" i="3"/>
  <c r="Q97" i="3"/>
  <c r="M97" i="3"/>
  <c r="Q95" i="3"/>
  <c r="M95" i="3"/>
  <c r="Q93" i="3"/>
  <c r="M93" i="3"/>
  <c r="Q91" i="3"/>
  <c r="M91" i="3"/>
  <c r="S91" i="3"/>
  <c r="O91" i="3"/>
  <c r="Q86" i="3"/>
  <c r="O86" i="3"/>
  <c r="M86" i="3"/>
  <c r="O93" i="3" l="1"/>
  <c r="S86" i="3"/>
  <c r="O97" i="3" l="1"/>
  <c r="O95" i="3"/>
  <c r="S95" i="3"/>
  <c r="S93" i="3"/>
  <c r="O132" i="3" l="1"/>
  <c r="O104" i="3"/>
  <c r="S104" i="3" l="1"/>
  <c r="S97" i="3"/>
  <c r="R43" i="8" l="1"/>
  <c r="N43" i="8"/>
  <c r="S51" i="3" l="1"/>
  <c r="Q51" i="3"/>
  <c r="M51" i="3"/>
  <c r="M93" i="1" l="1"/>
  <c r="W21" i="4"/>
  <c r="Q35" i="1" l="1"/>
  <c r="R19" i="7"/>
  <c r="T76" i="8" l="1"/>
  <c r="R64" i="8" l="1"/>
  <c r="R77" i="8"/>
  <c r="N76" i="8"/>
  <c r="N64" i="8"/>
  <c r="S38" i="3" l="1"/>
  <c r="Q38" i="3"/>
  <c r="O51" i="3"/>
  <c r="J32" i="4" l="1"/>
  <c r="H32" i="4"/>
  <c r="N30" i="7" l="1"/>
  <c r="N31" i="4"/>
  <c r="L31" i="4"/>
  <c r="T27" i="8" l="1"/>
  <c r="O59" i="3" l="1"/>
  <c r="M59" i="3"/>
  <c r="O57" i="3"/>
  <c r="M57" i="3"/>
  <c r="S32" i="3"/>
  <c r="O32" i="3"/>
  <c r="M32" i="3"/>
  <c r="N97" i="1"/>
  <c r="O97" i="1"/>
  <c r="P97" i="1"/>
  <c r="Q97" i="1"/>
  <c r="S97" i="1"/>
  <c r="M97" i="1"/>
  <c r="W23" i="4" l="1"/>
  <c r="V23" i="4"/>
  <c r="R22" i="7"/>
  <c r="S95" i="1" l="1"/>
  <c r="O68" i="1"/>
  <c r="M68" i="1"/>
  <c r="M36" i="1"/>
  <c r="M35" i="1"/>
  <c r="Q68" i="1"/>
  <c r="S68" i="1" l="1"/>
  <c r="S21" i="1"/>
  <c r="M21" i="1"/>
  <c r="O21" i="1"/>
  <c r="Q21" i="1"/>
  <c r="X13" i="4" l="1"/>
  <c r="V15" i="4" l="1"/>
  <c r="X18" i="4"/>
  <c r="X15" i="4"/>
  <c r="V13" i="4"/>
  <c r="V18" i="4" l="1"/>
  <c r="T79" i="8" l="1"/>
  <c r="T77" i="8"/>
  <c r="R79" i="8"/>
  <c r="P79" i="8"/>
  <c r="P77" i="8"/>
  <c r="N79" i="8"/>
  <c r="N77" i="8"/>
  <c r="T43" i="8"/>
  <c r="T40" i="8"/>
  <c r="R40" i="8"/>
  <c r="P43" i="8"/>
  <c r="P40" i="8"/>
  <c r="N40" i="8"/>
  <c r="R27" i="8"/>
  <c r="P27" i="8"/>
  <c r="N27" i="8"/>
  <c r="P31" i="7"/>
  <c r="N31" i="7"/>
  <c r="L31" i="7"/>
  <c r="L30" i="7"/>
  <c r="J31" i="7"/>
  <c r="H31" i="7"/>
  <c r="R20" i="7"/>
  <c r="R23" i="7"/>
  <c r="T32" i="4"/>
  <c r="R32" i="4"/>
  <c r="P32" i="4"/>
  <c r="N32" i="4"/>
  <c r="L32" i="4"/>
  <c r="V21" i="4"/>
  <c r="V24" i="4"/>
  <c r="W24" i="4"/>
  <c r="W20" i="4"/>
  <c r="V20" i="4"/>
  <c r="S96" i="1"/>
  <c r="S93" i="1"/>
  <c r="Q96" i="1"/>
  <c r="Q95" i="1"/>
  <c r="Q93" i="1"/>
  <c r="O96" i="1"/>
  <c r="O95" i="1"/>
  <c r="O93" i="1"/>
  <c r="M96" i="1"/>
  <c r="M95" i="1"/>
  <c r="S69" i="1"/>
  <c r="S60" i="1"/>
  <c r="Q69" i="1"/>
  <c r="Q60" i="1"/>
  <c r="O69" i="1"/>
  <c r="O60" i="1"/>
  <c r="M69" i="1"/>
  <c r="M60" i="1"/>
  <c r="Q36" i="1"/>
  <c r="O36" i="1"/>
  <c r="O35" i="1"/>
  <c r="O55" i="3" l="1"/>
  <c r="M55" i="3"/>
  <c r="O38" i="3"/>
  <c r="M38" i="3"/>
  <c r="S24" i="3"/>
  <c r="S23" i="3"/>
  <c r="S21" i="3"/>
  <c r="S19" i="3"/>
  <c r="S14" i="3"/>
  <c r="Q32" i="3"/>
  <c r="Q24" i="3"/>
  <c r="Q23" i="3"/>
  <c r="Q21" i="3"/>
  <c r="Q19" i="3"/>
  <c r="Q14" i="3"/>
  <c r="O24" i="3"/>
  <c r="O23" i="3"/>
  <c r="O21" i="3"/>
  <c r="O19" i="3"/>
  <c r="O14" i="3"/>
  <c r="M24" i="3"/>
  <c r="M23" i="3"/>
  <c r="M21" i="3"/>
  <c r="M19" i="3"/>
  <c r="M1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P55" authorId="0" shapeId="0" xr:uid="{EB579BCC-CBEF-41DA-958A-05210066A34B}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fill in</t>
        </r>
      </text>
    </comment>
  </commentList>
</comments>
</file>

<file path=xl/sharedStrings.xml><?xml version="1.0" encoding="utf-8"?>
<sst xmlns="http://schemas.openxmlformats.org/spreadsheetml/2006/main" count="395" uniqueCount="209">
  <si>
    <t>บริษัท อินฟอร์เมชั่น แอนด์ คอมมิวนิเคชั่น เน็ทเวิร์คส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</si>
  <si>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</si>
  <si>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</si>
  <si>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</si>
  <si>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</si>
  <si>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</si>
  <si>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</si>
  <si>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</si>
  <si>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เงินลงทุนชั่วคราว - เงินฝากประจำธนาคาร</t>
  </si>
  <si>
    <t xml:space="preserve">สินค้าคงเหลือ </t>
  </si>
  <si>
    <t>เงินจ่ายล่วงหน้าค่าสินค้าและบริการ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</si>
  <si>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</si>
  <si>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</si>
  <si>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</si>
  <si>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</si>
  <si>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เงินลงทุนในบริษัทย่อย</t>
  </si>
  <si>
    <t xml:space="preserve">ส่วนปรับปรุงสำนักงานและอุปกรณ์ </t>
  </si>
  <si>
    <t>ค่าความนิยม</t>
  </si>
  <si>
    <t>สินทรัพย์ไม่มีตัวตน</t>
  </si>
  <si>
    <t xml:space="preserve">สินทรัพย์ภาษีเงินได้รอการตัดบัญชี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</si>
  <si>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</si>
  <si>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</si>
  <si>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</si>
  <si>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</si>
  <si>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</si>
  <si>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</si>
  <si>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ต้นทุนที่ยังไม่เรียกชำระ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</si>
  <si>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</si>
  <si>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</si>
  <si>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</si>
  <si>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</si>
  <si>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</si>
  <si>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</si>
  <si>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</si>
  <si>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ส่วนเกินมูลค่าหุ้นสามัญ</t>
  </si>
  <si>
    <t>กำไรสะสม</t>
  </si>
  <si>
    <t>ส่วนของผู้มีส่วนได้เสียที่ไม่มีอำนาจควบคุมของบริษัทย่อย</t>
  </si>
  <si>
    <t>รวมส่วนของผู้ถือหุ้น</t>
  </si>
  <si>
    <t>รวมหนี้สินและส่วนของผู้ถือหุ้น</t>
  </si>
  <si>
    <t>ทุนจดทะเบียน</t>
  </si>
  <si>
    <t>ทุนออกจำหน่ายและชำระเต็มมูลค่าแล้ว</t>
  </si>
  <si>
    <t>จัดสรรแล้ว - สำรองตามกฎหมาย</t>
  </si>
  <si>
    <t>ยังไม่ได้จัดสรร</t>
  </si>
  <si>
    <t>งบกำไรขาดทุนเบ็ดเสร็จ</t>
  </si>
  <si>
    <t>รายได้</t>
  </si>
  <si>
    <t>รายได้จากการขายและบริการ</t>
  </si>
  <si>
    <t>รายได้อื่น</t>
  </si>
  <si>
    <t>รวมรายได้</t>
  </si>
  <si>
    <t>ค่าใช้จ่าย</t>
  </si>
  <si>
    <t>ต้นทุนขายและบริการ</t>
  </si>
  <si>
    <t>ค่าใช้จ่ายในการขายและบริการ</t>
  </si>
  <si>
    <t>ค่าใช้จ่ายในการบริหาร</t>
  </si>
  <si>
    <t>รวมค่าใช้จ่าย</t>
  </si>
  <si>
    <t>ค่าใช้จ่ายทางการเงิน</t>
  </si>
  <si>
    <t>กำไรก่อนค่าใช้จ่ายภาษีเงินได้</t>
  </si>
  <si>
    <t>ค่าใช้จ่ายภาษีเงินได้</t>
  </si>
  <si>
    <t>การแบ่งปันกำไร</t>
  </si>
  <si>
    <t>การแบ่งปันกำไรขาดทุนเบ็ดเสร็จรวม</t>
  </si>
  <si>
    <t xml:space="preserve">กำไรต่อหุ้น </t>
  </si>
  <si>
    <t>กำไรต่อหุ้นขั้นพื้นฐาน</t>
  </si>
  <si>
    <t>ส่วนที่เป็นของผู้มีส่วนได้เสียที่ไม่มีอำนาจ</t>
  </si>
  <si>
    <t xml:space="preserve">ควบคุมของบริษัทย่อย </t>
  </si>
  <si>
    <t>- 10 -</t>
  </si>
  <si>
    <t xml:space="preserve">งบแสดงการเปลี่ยนแปลงส่วนของผู้ถือหุ้น </t>
  </si>
  <si>
    <t>จัดสรรเป็น</t>
  </si>
  <si>
    <t>ส่วนเกิน</t>
  </si>
  <si>
    <t>ทุนสำรอง</t>
  </si>
  <si>
    <t>รวมส่วนของ</t>
  </si>
  <si>
    <t>และชำระแล้ว</t>
  </si>
  <si>
    <t>ตามกฎหมาย</t>
  </si>
  <si>
    <t>ผู้ถือหุ้น</t>
  </si>
  <si>
    <t>งบกระแสเงินสด</t>
  </si>
  <si>
    <t>กระแสเงินสดจากกิจกรรมดำเนินงาน</t>
  </si>
  <si>
    <t>ค่าเสื่อมราคาและค่าตัดจำหน่าย</t>
  </si>
  <si>
    <t>สินค้าคงเหลือ</t>
  </si>
  <si>
    <t>งบกระแสเงินสด (ต่อ)</t>
  </si>
  <si>
    <t>ข้อมูลกระแสเงินสดเปิดเผยเพิ่มเติม</t>
  </si>
  <si>
    <t>รายการที่ไม่ใช่เงินสด</t>
  </si>
  <si>
    <t>ส่วนของผู้มีส่วน</t>
  </si>
  <si>
    <t>ได้เสียที่ไม่มี</t>
  </si>
  <si>
    <t>อำนาจควบคุม</t>
  </si>
  <si>
    <t>ของบริษัทย่อย</t>
  </si>
  <si>
    <t>จัดสรรเป็นทุนสำรอง</t>
  </si>
  <si>
    <t>กำไรก่อนภาษี</t>
  </si>
  <si>
    <t>สินทรัพย์ดำเนินงาน (เพิ่มขึ้น) ลดลง</t>
  </si>
  <si>
    <t>ดอกเบี้ยรับ</t>
  </si>
  <si>
    <t>หนี้สินดำเนินงานเพิ่มขึ้น (ลดลง)</t>
  </si>
  <si>
    <t>กระแสเงินสดจากกิจกรรมลงทุน</t>
  </si>
  <si>
    <t>เงินลงทุนชั่วคราว (เพิ่มขึ้น) ลดลง</t>
  </si>
  <si>
    <t>กระแสเงินสดจากกิจกรรมจัดหาเงิน</t>
  </si>
  <si>
    <t>งบกำไรขาดทุนเบ็ดเสร็จ (ต่อ)</t>
  </si>
  <si>
    <t>- 3 -</t>
  </si>
  <si>
    <t>- 4 -</t>
  </si>
  <si>
    <t>- 5 -</t>
  </si>
  <si>
    <t>- 6 -</t>
  </si>
  <si>
    <r>
      <t>"</t>
    </r>
    <r>
      <rPr>
        <b/>
        <u/>
        <sz val="16"/>
        <rFont val="Angsana New"/>
        <family val="1"/>
      </rPr>
      <t>ยังไม่ได้ตรวจสอบ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</si>
  <si>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สอบทานแล้ว</t>
    </r>
    <r>
      <rPr>
        <b/>
        <sz val="16"/>
        <rFont val="Angsana New"/>
        <family val="1"/>
      </rPr>
      <t>"</t>
    </r>
  </si>
  <si>
    <t>ณ วันที่ 31</t>
  </si>
  <si>
    <t>กำไรก่อนค่าใช้จ่ายทางการเงิน</t>
  </si>
  <si>
    <t>และค่าใช้จ่ายภาษีเงินได้</t>
  </si>
  <si>
    <t>- 9 -</t>
  </si>
  <si>
    <t>กำไรจากการดำเนินงานก่อนการเปลี่ยนแปลง</t>
  </si>
  <si>
    <t>ในสินทรัพย์และหนี้สินดำเนินงาน</t>
  </si>
  <si>
    <t>(หน่วย: พันบาท)</t>
  </si>
  <si>
    <t>กำไรสำหรับงวด</t>
  </si>
  <si>
    <t xml:space="preserve">กำไรขาดทุนเบ็ดเสร็จอื่นสำหรับงวด </t>
  </si>
  <si>
    <t xml:space="preserve">กำไรขาดทุนเบ็ดเสร็จรวมสำหรับงวด </t>
  </si>
  <si>
    <t>กำไรขาดทุนเบ็ดเสร็จรวมสำหรับงวด</t>
  </si>
  <si>
    <t>ทุนเรือนหุ้นที่ออก</t>
  </si>
  <si>
    <t>มูลค่าหุ้นสามัญ</t>
  </si>
  <si>
    <t>ของบริษัท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</si>
  <si>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</si>
  <si>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</si>
  <si>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เงินสดและรายการเทียบเท่าเงินสดเพิ่มขึ้น (ลดลง) สุทธิ</t>
  </si>
  <si>
    <t>การได้มาซึ่งสิทธิการใช้สินทรัพย์ภายใต้สัญญาเช่า</t>
  </si>
  <si>
    <t>สินทรัพย์สิทธิการใช้</t>
  </si>
  <si>
    <t>หนี้สินและส่วนของผู้ถือหุ้น (ต่อ)</t>
  </si>
  <si>
    <t>ส่วนของผู้ถือหุ้นของบริษัท</t>
  </si>
  <si>
    <t>ส่วนที่เป็นของผู้ถือหุ้นของบริษัท</t>
  </si>
  <si>
    <t xml:space="preserve">   กำไรส่วนที่เป็นของผู้ถือหุ้นของบริษัท (บาทต่อหุ้น)</t>
  </si>
  <si>
    <t>เงินสดได้มาจาก (ใช้ไปใน) กิจกรรมดำเนินงาน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</si>
  <si>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</si>
  <si>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</si>
  <si>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เงินสดสุทธิได้มาจาก (ใช้ไปใน) กิจกรรมจัดหาเงิน</t>
  </si>
  <si>
    <t>ดอกเบี้ยจ่าย</t>
  </si>
  <si>
    <t>เงินสดจ่ายดอกเบี้ย</t>
  </si>
  <si>
    <t>เงินสดจ่ายหนี้สินตามสัญญาเช่า</t>
  </si>
  <si>
    <t>รายการปรับกระทบยอดกำไรก่อนภาษีเป็น</t>
  </si>
  <si>
    <t>เงินสดรับ (จ่าย) จากกิจกรรมดำเนินงาน</t>
  </si>
  <si>
    <t>จ่ายภาษีเงินได้</t>
  </si>
  <si>
    <t>ซื้ออุปกรณ์และสินทรัพย์ไม่มีตัวตน</t>
  </si>
  <si>
    <t>เงินสดรับดอกเบี้ยรับ</t>
  </si>
  <si>
    <t>งบแสดงฐานะการเงิน (ต่อ)</t>
  </si>
  <si>
    <t>- 2 -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</si>
  <si>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</si>
  <si>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</si>
  <si>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เงินกู้ยืมระยะยาวจากสถาบันการเงิน</t>
  </si>
  <si>
    <t>รายการที่จะไม่ถูกจัดประเภทรายการใหม่เข้าไปไว้</t>
  </si>
  <si>
    <t>ในกำไรหรือขาดทุน</t>
  </si>
  <si>
    <t>คณิตศาสตร์ประกันภัย - สุทธิจากภาษีเงินได้</t>
  </si>
  <si>
    <t>เงินสดจ่ายชำระเงินกู้ยืมระยะยาวจากสถาบันการเงิน</t>
  </si>
  <si>
    <t>ประมาณการหนี้สินผลประโยชน์ระยะยาวของพนักงาน</t>
  </si>
  <si>
    <t xml:space="preserve">   </t>
  </si>
  <si>
    <t>ยอดคงเหลือ ณ วันที่ 1 มกราคม 2565</t>
  </si>
  <si>
    <t>สินทรัพย์ที่เกิดจากสัญญา - ส่วนที่จัดเป็นสินทรัพย์</t>
  </si>
  <si>
    <t>ภาษีเงินได้ถูกหัก ณ ที่จ่ายรอขอคืน</t>
  </si>
  <si>
    <t>หนี้สินที่เกิดจากสัญญา - ส่วนที่จัดเป็นหนี้สิน</t>
  </si>
  <si>
    <t>ไม่หมุนเวียน</t>
  </si>
  <si>
    <t>หนี้สินตามสัญญาเช่า - สุทธิจากส่วนที่ถึงกำหนด</t>
  </si>
  <si>
    <t xml:space="preserve">ชำระภายในหนึ่งปี </t>
  </si>
  <si>
    <t>หุ้นสามัญ 675,000,000 หุ้น มูลค่าหุ้นละ 0.50 บาท</t>
  </si>
  <si>
    <t>สินทรัพย์ที่เกิดจากสัญญา</t>
  </si>
  <si>
    <t>หนี้สินที่เกิดจากสัญญา</t>
  </si>
  <si>
    <t>หนี้สินตามสัญญาเช่าที่ถึงกำหนดชำระ</t>
  </si>
  <si>
    <t xml:space="preserve">ภายในหนึ่งปี </t>
  </si>
  <si>
    <t>เงินกู้ยืมระยะยาวจากสถาบันการเงินที่ถึงกำหนด</t>
  </si>
  <si>
    <t>ชำระภายในหนึ่งปี</t>
  </si>
  <si>
    <t>กำไรต่อหุ้นปรับลด</t>
  </si>
  <si>
    <t>กำไรส่วนที่เป็นของผู้ถือหุ้นของบริษัท (บาทต่อหุ้น)</t>
  </si>
  <si>
    <t>เงินกู้ยืมระยะสั้นจากสถาบันการเงินเพิ่มขึ้น (ลดลง)</t>
  </si>
  <si>
    <t xml:space="preserve">ออกหุ้นสามัญเพิ่มจากใบสำคัญแสดงสิทธิ </t>
  </si>
  <si>
    <t>สำรองค่าปรับงานล่าช้าและการรับประกันผลงาน</t>
  </si>
  <si>
    <t>ผลกำไร (ขาดทุน) จากการประมาณการตามหลัก</t>
  </si>
  <si>
    <t xml:space="preserve">                                                                                               </t>
  </si>
  <si>
    <t>สินทรัพย์ที่เกิดจากสัญญา - ส่วนที่จัดเป็นสินทรัพย์หมุนเวียน</t>
  </si>
  <si>
    <t>หนี้สินที่เกิดจากสัญญา - ส่วนที่จัดเป็นหนี้สินหมุนเวียน</t>
  </si>
  <si>
    <t>ขาดทุน (กำไร) จากอัตราแลกเปลี่ยนที่ยังไม่เกิดขึ้นจริง</t>
  </si>
  <si>
    <t>เงินสดรับจากการออกหุ้นสามัญเพิ่มทุนจากการใช้สิทธิในใบ</t>
  </si>
  <si>
    <t>สำคัญแสดงสิทธิ</t>
  </si>
  <si>
    <t>และอุปกรณ์</t>
  </si>
  <si>
    <t>ธันวาคม 2565</t>
  </si>
  <si>
    <t>ยอดคงเหลือ ณ วันที่ 1 มกราคม 2566</t>
  </si>
  <si>
    <t>ภาษีเงินได้ค้างจ่าย</t>
  </si>
  <si>
    <t>.</t>
  </si>
  <si>
    <t>- 7 -</t>
  </si>
  <si>
    <t>- 8 -</t>
  </si>
  <si>
    <t>หุ้นสามัญ 630,051,469 หุ้น มูลค่าหุ้นละ 0.50 บาท</t>
  </si>
  <si>
    <t>หุ้นสามัญ 617,919,713 หุ้น มูลค่าหุ้นละ 0.50 บาท</t>
  </si>
  <si>
    <t>จ่ายภาระผูกพันผลประโยชน์พนักงาน</t>
  </si>
  <si>
    <t>เงินปันผลจ่าย</t>
  </si>
  <si>
    <t>เงินปันผลจ่ายให้ผู้มีส่วนได้เสียที่ไม่มีอำนาจควบคุมของบริษัทย่อย</t>
  </si>
  <si>
    <t>รายได้เงินปันผล</t>
  </si>
  <si>
    <t>เงินปันผลรับจากบริษัทย่อย</t>
  </si>
  <si>
    <t>เงินสดจ่ายซื้อสินทรัพย์สิทธิการใช้</t>
  </si>
  <si>
    <t>จ่ายเงินปันผล</t>
  </si>
  <si>
    <t>จ่ายเงินปันผลให้แก่ผู้มีส่วนได้เสียที่ไม่มีอำนาจควบคุม</t>
  </si>
  <si>
    <t>กำไรขาดทุนเบ็ดเสร็จอื่น:</t>
  </si>
  <si>
    <t>- 11 -</t>
  </si>
  <si>
    <t>- 12 -</t>
  </si>
  <si>
    <t>ณ วันที่ 30</t>
  </si>
  <si>
    <t>สินทรัพย์ที่มีไว้เพื่อให้เช่า</t>
  </si>
  <si>
    <t>ซื้อสินทรัพย์ที่มีไว้เพื่อเช่า</t>
  </si>
  <si>
    <t>สินทรัพย์ที่มีไว้เพื่อเช่าเพิ่มขึ้นจากเจ้าหนี้การค้า</t>
  </si>
  <si>
    <t>สินทรัพย์ถาวรเพิ่มขึ้นจากเจ้าหนี้อื่น</t>
  </si>
  <si>
    <t>.........................................              ...........................................</t>
  </si>
  <si>
    <t>นายรณภูมิ รุ่งเรืองผล                        นายพรชัย กรัยวิเชียร</t>
  </si>
  <si>
    <t>กรรมการ</t>
  </si>
  <si>
    <t>ณ วันที่ 30 กันยายน 2566</t>
  </si>
  <si>
    <t>กันยายน 2566</t>
  </si>
  <si>
    <t>สำหรับงวดสามเดือนสิ้นสุดวันที่ 30 กันยายน 2566</t>
  </si>
  <si>
    <t>สำหรับงวดเก้าเดือนสิ้นสุดวันที่ 30 กันยายน 2566</t>
  </si>
  <si>
    <t>ยอดคงเหลือ ณ วันที่ 30 กันยายน 2565</t>
  </si>
  <si>
    <t>ยอดคงเหลือ ณ วันที่ 30 กันยายน 2566</t>
  </si>
  <si>
    <t>เงินสดรับจากการขายสินทรัพย์</t>
  </si>
  <si>
    <t>ขาดทุน (กำไร) จากการตัดจำหน่ายส่วนปรับปรุงสำนักงาน</t>
  </si>
  <si>
    <t>เงินฝากธนาคารที่มีภาระค้ำประกัน (เพิ่มขึ้น) ลดลง</t>
  </si>
  <si>
    <t>ขาดทุน (กำไร) สัญญาซื้อขายเงินตราต่างประเทศล่วงหน้า</t>
  </si>
  <si>
    <t>ที่ยังไม่เกิดขึ้น</t>
  </si>
  <si>
    <t>เงินสดรับจากเงินกู้ยืมระยะยาวจากสถาบันการเงิน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</si>
</sst>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\ ;\(#,##0\);&quot;-  &quot;\ \ \ "/>
    <numFmt numFmtId="166" formatCode="#,##0.00\ ;\(#,##0.00\);&quot;-  &quot;\ \ \ "/>
    <numFmt numFmtId="167" formatCode="#,##0;\(#,##0\)"/>
    <numFmt numFmtId="168" formatCode="#,##0;\(#,##0\);\-"/>
    <numFmt numFmtId="169" formatCode="_(* #,##0_);_(* \(#,##0\);_(* &quot;-&quot;??_);_(@_)"/>
    <numFmt numFmtId="170" formatCode="_-* #,##0.000_-;\-* #,##0.000_-;_-* &quot;-&quot;???_-;_-@_-"/>
    <numFmt numFmtId="171" formatCode="_-* #,##0_-;\-* #,##0_-;_-* &quot;-&quot;???_-;_-@_-"/>
    <numFmt numFmtId="172" formatCode="_-* #,##0_-;\-* #,##0_-;_-* &quot;-&quot;??_-;_-@_-"/>
  </numFmts>
  <fonts count="45"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4"/>
      <color theme="1"/>
      <name val="Angsana New"/>
      <family val="1"/>
    </font>
    <font>
      <sz val="14"/>
      <name val="Angsana New"/>
      <family val="1"/>
    </font>
    <font>
      <sz val="16"/>
      <name val="Angsana New"/>
      <family val="1"/>
    </font>
    <font>
      <sz val="13"/>
      <name val="Angsana New"/>
      <family val="1"/>
    </font>
    <font>
      <b/>
      <sz val="16"/>
      <name val="Angsana New"/>
      <family val="1"/>
    </font>
    <font>
      <sz val="15"/>
      <name val="Angsana New"/>
      <family val="1"/>
    </font>
    <font>
      <sz val="12"/>
      <name val="Angsana New"/>
      <family val="1"/>
    </font>
    <font>
      <sz val="14"/>
      <name val="AngsanaUPC"/>
      <family val="1"/>
      <charset val="222"/>
    </font>
    <font>
      <sz val="11"/>
      <color indexed="8"/>
      <name val="Calibri"/>
      <family val="2"/>
    </font>
    <font>
      <b/>
      <sz val="13"/>
      <name val="Angsana New"/>
      <family val="1"/>
    </font>
    <font>
      <b/>
      <sz val="12"/>
      <name val="Angsana New"/>
      <family val="1"/>
    </font>
    <font>
      <sz val="14"/>
      <name val="Cordia New"/>
      <family val="2"/>
    </font>
    <font>
      <b/>
      <sz val="14"/>
      <name val="Angsana New"/>
      <family val="1"/>
    </font>
    <font>
      <sz val="11"/>
      <color theme="1"/>
      <name val="Calibri"/>
      <family val="2"/>
      <charset val="222"/>
      <scheme val="minor"/>
    </font>
    <font>
      <b/>
      <u/>
      <sz val="16"/>
      <name val="Angsana New"/>
      <family val="1"/>
    </font>
    <font>
      <sz val="16"/>
      <name val="Calibri"/>
      <family val="2"/>
      <charset val="222"/>
      <scheme val="minor"/>
    </font>
    <font>
      <sz val="11"/>
      <name val="Angsana New"/>
      <family val="1"/>
    </font>
    <font>
      <sz val="11"/>
      <color rgb="FFFF0000"/>
      <name val="Angsana New"/>
      <family val="1"/>
    </font>
    <font>
      <sz val="16"/>
      <color rgb="FFFF0000"/>
      <name val="Angsana New"/>
      <family val="1"/>
    </font>
    <font>
      <sz val="14"/>
      <color rgb="FFFF0000"/>
      <name val="Angsana New"/>
      <family val="1"/>
    </font>
    <font>
      <b/>
      <sz val="14"/>
      <color rgb="FFFF0000"/>
      <name val="Angsana New"/>
      <family val="1"/>
    </font>
    <font>
      <sz val="13"/>
      <color rgb="FFFF0000"/>
      <name val="Angsana New"/>
      <family val="1"/>
    </font>
    <font>
      <b/>
      <sz val="13"/>
      <color rgb="FFFF0000"/>
      <name val="Angsana New"/>
      <family val="1"/>
    </font>
    <font>
      <sz val="12"/>
      <color rgb="FFFF0000"/>
      <name val="Angsana New"/>
      <family val="1"/>
    </font>
    <font>
      <b/>
      <sz val="12"/>
      <color rgb="FFFF0000"/>
      <name val="Angsana New"/>
      <family val="1"/>
    </font>
    <font>
      <b/>
      <sz val="13"/>
      <color theme="1"/>
      <name val="Angsana New"/>
      <family val="1"/>
    </font>
    <font>
      <sz val="13"/>
      <color theme="1"/>
      <name val="Angsana New"/>
      <family val="1"/>
    </font>
    <font>
      <sz val="13.5"/>
      <color theme="1"/>
      <name val="Angsana New"/>
      <family val="1"/>
    </font>
    <font>
      <sz val="10"/>
      <name val="Courier"/>
      <family val="3"/>
    </font>
    <font>
      <sz val="16"/>
      <name val="Angsana New"/>
      <family val="1"/>
      <charset val="222"/>
    </font>
    <font>
      <sz val="16"/>
      <color rgb="FFFF0000"/>
      <name val="Angsana New"/>
      <family val="1"/>
      <charset val="222"/>
    </font>
    <font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Angsana New"/>
      <family val="1"/>
    </font>
    <font>
      <sz val="16"/>
      <color theme="1"/>
      <name val="Angsana New"/>
      <family val="1"/>
    </font>
    <font>
      <sz val="13.5"/>
      <name val="Angsana New"/>
      <family val="1"/>
    </font>
    <font>
      <sz val="10"/>
      <name val="ApFont"/>
    </font>
    <font>
      <sz val="14"/>
      <color rgb="FF222222"/>
      <name val="Angsana New"/>
      <family val="1"/>
    </font>
    <font>
      <sz val="13.5"/>
      <color rgb="FFFF0000"/>
      <name val="Angsana New"/>
      <family val="1"/>
    </font>
    <font>
      <b/>
      <sz val="16"/>
      <color theme="1"/>
      <name val="Angsana New"/>
      <family val="1"/>
    </font>
    <font>
      <b/>
      <sz val="14"/>
      <color theme="1"/>
      <name val="Angsana New"/>
      <family val="1"/>
    </font>
    <font>
      <sz val="16"/>
      <color theme="1"/>
      <name val="Calibri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9" fillId="0" borderId="0"/>
    <xf numFmtId="43" fontId="1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0" fontId="13" fillId="0" borderId="0"/>
    <xf numFmtId="0" fontId="1" fillId="0" borderId="0"/>
    <xf numFmtId="164" fontId="15" fillId="0" borderId="0" applyFont="0" applyFill="0" applyBorder="0" applyAlignment="0" applyProtection="0"/>
    <xf numFmtId="39" fontId="30" fillId="0" borderId="0"/>
    <xf numFmtId="0" fontId="33" fillId="0" borderId="0"/>
    <xf numFmtId="0" fontId="33" fillId="0" borderId="0"/>
    <xf numFmtId="0" fontId="39" fillId="0" borderId="0"/>
    <xf numFmtId="0" fontId="1" fillId="0" borderId="0"/>
    <xf numFmtId="164" fontId="1" fillId="0" borderId="0" applyFont="0" applyFill="0" applyBorder="0" applyAlignment="0" applyProtection="0"/>
  </cellStyleXfs>
  <cellXfs count="231">
    <xf numFmtId="0" fontId="0" fillId="0" borderId="0" xfId="0"/>
    <xf numFmtId="165" fontId="3" fillId="0" borderId="0" xfId="1" applyNumberFormat="1" applyFont="1" applyFill="1" applyBorder="1" applyAlignment="1">
      <alignment vertical="center"/>
    </xf>
    <xf numFmtId="165" fontId="3" fillId="0" borderId="2" xfId="1" applyNumberFormat="1" applyFont="1" applyFill="1" applyBorder="1" applyAlignment="1">
      <alignment vertical="center"/>
    </xf>
    <xf numFmtId="165" fontId="3" fillId="0" borderId="3" xfId="1" applyNumberFormat="1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vertical="center"/>
    </xf>
    <xf numFmtId="165" fontId="3" fillId="0" borderId="4" xfId="1" applyNumberFormat="1" applyFont="1" applyFill="1" applyBorder="1" applyAlignment="1">
      <alignment vertical="center"/>
    </xf>
    <xf numFmtId="166" fontId="3" fillId="0" borderId="0" xfId="1" applyNumberFormat="1" applyFont="1" applyFill="1" applyBorder="1" applyAlignment="1">
      <alignment vertical="center"/>
    </xf>
    <xf numFmtId="169" fontId="8" fillId="0" borderId="0" xfId="4" applyNumberFormat="1" applyFont="1" applyFill="1" applyBorder="1" applyAlignment="1">
      <alignment vertical="center"/>
    </xf>
    <xf numFmtId="169" fontId="8" fillId="0" borderId="0" xfId="4" applyNumberFormat="1" applyFont="1" applyFill="1" applyAlignment="1">
      <alignment vertical="center"/>
    </xf>
    <xf numFmtId="168" fontId="5" fillId="0" borderId="0" xfId="6" applyNumberFormat="1" applyFont="1" applyFill="1" applyBorder="1" applyAlignment="1">
      <alignment vertical="center"/>
    </xf>
    <xf numFmtId="165" fontId="4" fillId="0" borderId="0" xfId="1" applyNumberFormat="1" applyFont="1" applyFill="1" applyBorder="1" applyAlignment="1">
      <alignment vertical="center"/>
    </xf>
    <xf numFmtId="167" fontId="6" fillId="0" borderId="0" xfId="4" applyNumberFormat="1" applyFont="1" applyFill="1" applyAlignment="1">
      <alignment horizontal="right" vertical="center"/>
    </xf>
    <xf numFmtId="167" fontId="6" fillId="0" borderId="0" xfId="9" applyNumberFormat="1" applyFont="1" applyFill="1" applyAlignment="1">
      <alignment horizontal="right"/>
    </xf>
    <xf numFmtId="167" fontId="6" fillId="0" borderId="0" xfId="9" applyNumberFormat="1" applyFont="1" applyFill="1" applyAlignment="1">
      <alignment horizontal="right" vertical="center"/>
    </xf>
    <xf numFmtId="167" fontId="6" fillId="0" borderId="0" xfId="9" applyNumberFormat="1" applyFont="1" applyFill="1" applyAlignment="1">
      <alignment horizontal="right" vertical="top"/>
    </xf>
    <xf numFmtId="165" fontId="5" fillId="0" borderId="0" xfId="1" applyNumberFormat="1" applyFont="1" applyFill="1" applyBorder="1" applyAlignment="1">
      <alignment vertical="top"/>
    </xf>
    <xf numFmtId="165" fontId="21" fillId="0" borderId="0" xfId="1" applyNumberFormat="1" applyFont="1" applyFill="1" applyBorder="1" applyAlignment="1">
      <alignment vertical="center"/>
    </xf>
    <xf numFmtId="166" fontId="21" fillId="0" borderId="0" xfId="1" applyNumberFormat="1" applyFont="1" applyFill="1" applyBorder="1" applyAlignment="1">
      <alignment vertical="center"/>
    </xf>
    <xf numFmtId="165" fontId="23" fillId="0" borderId="0" xfId="1" applyNumberFormat="1" applyFont="1" applyFill="1" applyBorder="1" applyAlignment="1">
      <alignment vertical="top"/>
    </xf>
    <xf numFmtId="165" fontId="21" fillId="0" borderId="0" xfId="1" applyNumberFormat="1" applyFont="1" applyFill="1" applyBorder="1" applyAlignment="1">
      <alignment vertical="top"/>
    </xf>
    <xf numFmtId="164" fontId="4" fillId="0" borderId="0" xfId="9" applyFont="1" applyFill="1" applyAlignment="1">
      <alignment vertical="center"/>
    </xf>
    <xf numFmtId="164" fontId="18" fillId="0" borderId="0" xfId="9" applyFont="1" applyFill="1" applyAlignment="1">
      <alignment vertical="center"/>
    </xf>
    <xf numFmtId="165" fontId="3" fillId="0" borderId="0" xfId="9" applyNumberFormat="1" applyFont="1" applyFill="1" applyAlignment="1">
      <alignment vertical="center"/>
    </xf>
    <xf numFmtId="165" fontId="3" fillId="0" borderId="0" xfId="1" applyNumberFormat="1" applyFont="1" applyFill="1" applyAlignment="1">
      <alignment vertical="center"/>
    </xf>
    <xf numFmtId="165" fontId="2" fillId="0" borderId="0" xfId="1" applyNumberFormat="1" applyFont="1" applyFill="1" applyAlignment="1">
      <alignment vertical="center"/>
    </xf>
    <xf numFmtId="165" fontId="21" fillId="0" borderId="0" xfId="1" applyNumberFormat="1" applyFont="1" applyFill="1" applyAlignment="1">
      <alignment vertical="center"/>
    </xf>
    <xf numFmtId="164" fontId="3" fillId="0" borderId="0" xfId="9" applyFont="1" applyFill="1" applyAlignment="1">
      <alignment vertical="center"/>
    </xf>
    <xf numFmtId="165" fontId="38" fillId="0" borderId="0" xfId="1" applyNumberFormat="1" applyFont="1" applyFill="1" applyBorder="1" applyAlignment="1">
      <alignment vertical="center"/>
    </xf>
    <xf numFmtId="164" fontId="8" fillId="0" borderId="0" xfId="9" applyFont="1" applyFill="1" applyAlignment="1">
      <alignment vertical="center"/>
    </xf>
    <xf numFmtId="165" fontId="28" fillId="0" borderId="0" xfId="1" applyNumberFormat="1" applyFont="1" applyFill="1" applyBorder="1" applyAlignment="1">
      <alignment vertical="top"/>
    </xf>
    <xf numFmtId="165" fontId="2" fillId="0" borderId="0" xfId="1" applyNumberFormat="1" applyFont="1" applyFill="1" applyBorder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165" fontId="2" fillId="0" borderId="0" xfId="0" applyNumberFormat="1" applyFont="1" applyAlignment="1">
      <alignment vertical="center"/>
    </xf>
    <xf numFmtId="0" fontId="21" fillId="0" borderId="0" xfId="0" quotePrefix="1" applyFont="1" applyAlignment="1">
      <alignment horizontal="right" vertical="center"/>
    </xf>
    <xf numFmtId="165" fontId="3" fillId="0" borderId="1" xfId="1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2" fillId="0" borderId="0" xfId="0" quotePrefix="1" applyFont="1" applyAlignment="1">
      <alignment horizontal="right" vertical="center"/>
    </xf>
    <xf numFmtId="0" fontId="43" fillId="0" borderId="0" xfId="0" applyFont="1" applyAlignment="1">
      <alignment vertical="center"/>
    </xf>
    <xf numFmtId="165" fontId="3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166" fontId="3" fillId="0" borderId="4" xfId="1" applyNumberFormat="1" applyFont="1" applyFill="1" applyBorder="1" applyAlignment="1">
      <alignment vertical="center"/>
    </xf>
    <xf numFmtId="37" fontId="5" fillId="0" borderId="0" xfId="13" applyNumberFormat="1" applyFont="1" applyAlignment="1">
      <alignment vertical="center"/>
    </xf>
    <xf numFmtId="164" fontId="3" fillId="0" borderId="4" xfId="9" applyFont="1" applyFill="1" applyBorder="1" applyAlignment="1">
      <alignment horizontal="right" vertical="center" indent="1"/>
    </xf>
    <xf numFmtId="0" fontId="5" fillId="0" borderId="0" xfId="12" applyFont="1" applyAlignment="1">
      <alignment horizontal="left" vertical="top"/>
    </xf>
    <xf numFmtId="0" fontId="37" fillId="0" borderId="0" xfId="0" applyFont="1" applyAlignment="1">
      <alignment vertical="center"/>
    </xf>
    <xf numFmtId="0" fontId="37" fillId="0" borderId="0" xfId="0" applyFont="1"/>
    <xf numFmtId="0" fontId="37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44" fillId="0" borderId="0" xfId="0" applyFont="1" applyAlignment="1">
      <alignment vertical="center"/>
    </xf>
    <xf numFmtId="0" fontId="21" fillId="0" borderId="0" xfId="0" applyFont="1"/>
    <xf numFmtId="0" fontId="18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39" fontId="31" fillId="0" borderId="0" xfId="10" applyFont="1" applyAlignment="1">
      <alignment horizontal="center"/>
    </xf>
    <xf numFmtId="39" fontId="31" fillId="0" borderId="0" xfId="5" applyNumberFormat="1" applyFont="1"/>
    <xf numFmtId="167" fontId="3" fillId="0" borderId="5" xfId="0" applyNumberFormat="1" applyFont="1" applyBorder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65" fontId="21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172" fontId="3" fillId="0" borderId="0" xfId="9" applyNumberFormat="1" applyFont="1" applyFill="1" applyAlignment="1">
      <alignment vertical="center"/>
    </xf>
    <xf numFmtId="0" fontId="22" fillId="0" borderId="0" xfId="0" applyFont="1" applyAlignment="1">
      <alignment vertical="center"/>
    </xf>
    <xf numFmtId="39" fontId="32" fillId="0" borderId="0" xfId="5" applyNumberFormat="1" applyFont="1" applyAlignment="1">
      <alignment horizontal="center"/>
    </xf>
    <xf numFmtId="167" fontId="4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165" fontId="36" fillId="0" borderId="0" xfId="0" applyNumberFormat="1" applyFont="1" applyAlignment="1">
      <alignment vertical="center"/>
    </xf>
    <xf numFmtId="39" fontId="31" fillId="0" borderId="0" xfId="10" applyFont="1"/>
    <xf numFmtId="0" fontId="5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167" fontId="5" fillId="0" borderId="0" xfId="2" applyNumberFormat="1" applyFont="1" applyAlignment="1">
      <alignment horizontal="right" vertical="center"/>
    </xf>
    <xf numFmtId="168" fontId="5" fillId="0" borderId="0" xfId="2" applyNumberFormat="1" applyFont="1" applyAlignment="1">
      <alignment horizontal="right" vertical="center"/>
    </xf>
    <xf numFmtId="168" fontId="5" fillId="0" borderId="0" xfId="2" applyNumberFormat="1" applyFont="1" applyAlignment="1">
      <alignment vertical="center"/>
    </xf>
    <xf numFmtId="167" fontId="6" fillId="0" borderId="0" xfId="2" applyNumberFormat="1" applyFont="1" applyAlignment="1">
      <alignment horizontal="center" vertical="center"/>
    </xf>
    <xf numFmtId="167" fontId="23" fillId="0" borderId="0" xfId="2" applyNumberFormat="1" applyFont="1" applyAlignment="1">
      <alignment horizontal="center" vertical="center"/>
    </xf>
    <xf numFmtId="167" fontId="24" fillId="0" borderId="0" xfId="2" applyNumberFormat="1" applyFont="1" applyAlignment="1">
      <alignment horizontal="center" vertical="center"/>
    </xf>
    <xf numFmtId="0" fontId="25" fillId="0" borderId="0" xfId="2" applyFont="1" applyAlignment="1">
      <alignment vertical="center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vertical="center"/>
    </xf>
    <xf numFmtId="168" fontId="5" fillId="0" borderId="1" xfId="3" applyNumberFormat="1" applyFont="1" applyBorder="1" applyAlignment="1">
      <alignment horizontal="center" vertical="center"/>
    </xf>
    <xf numFmtId="0" fontId="8" fillId="0" borderId="0" xfId="2" applyFont="1" applyAlignment="1">
      <alignment vertical="center"/>
    </xf>
    <xf numFmtId="168" fontId="5" fillId="0" borderId="0" xfId="3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168" fontId="5" fillId="0" borderId="0" xfId="2" applyNumberFormat="1" applyFont="1" applyAlignment="1">
      <alignment horizontal="center" vertical="center"/>
    </xf>
    <xf numFmtId="49" fontId="5" fillId="0" borderId="0" xfId="3" applyNumberFormat="1" applyFont="1" applyAlignment="1">
      <alignment horizontal="center" vertical="center"/>
    </xf>
    <xf numFmtId="0" fontId="11" fillId="0" borderId="0" xfId="2" applyFont="1" applyAlignment="1">
      <alignment vertical="center"/>
    </xf>
    <xf numFmtId="0" fontId="11" fillId="0" borderId="0" xfId="3" applyFont="1" applyAlignment="1">
      <alignment vertical="center"/>
    </xf>
    <xf numFmtId="172" fontId="5" fillId="0" borderId="0" xfId="9" applyNumberFormat="1" applyFont="1" applyFill="1" applyAlignment="1">
      <alignment horizontal="center" vertical="top"/>
    </xf>
    <xf numFmtId="169" fontId="12" fillId="0" borderId="0" xfId="2" applyNumberFormat="1" applyFont="1" applyAlignment="1">
      <alignment vertical="center"/>
    </xf>
    <xf numFmtId="41" fontId="12" fillId="0" borderId="0" xfId="2" applyNumberFormat="1" applyFont="1" applyAlignment="1">
      <alignment vertical="center"/>
    </xf>
    <xf numFmtId="0" fontId="12" fillId="0" borderId="0" xfId="2" applyFont="1" applyAlignment="1">
      <alignment vertical="center"/>
    </xf>
    <xf numFmtId="0" fontId="28" fillId="0" borderId="0" xfId="2" applyFont="1" applyAlignment="1">
      <alignment horizontal="center" vertical="center"/>
    </xf>
    <xf numFmtId="172" fontId="28" fillId="0" borderId="0" xfId="9" applyNumberFormat="1" applyFont="1" applyFill="1" applyAlignment="1">
      <alignment horizontal="center" vertical="top"/>
    </xf>
    <xf numFmtId="169" fontId="8" fillId="0" borderId="0" xfId="2" applyNumberFormat="1" applyFont="1" applyAlignment="1">
      <alignment vertical="center"/>
    </xf>
    <xf numFmtId="170" fontId="8" fillId="0" borderId="0" xfId="2" applyNumberFormat="1" applyFont="1" applyAlignment="1">
      <alignment vertical="center"/>
    </xf>
    <xf numFmtId="0" fontId="27" fillId="0" borderId="0" xfId="2" applyFont="1" applyAlignment="1">
      <alignment vertical="center"/>
    </xf>
    <xf numFmtId="41" fontId="5" fillId="0" borderId="3" xfId="0" applyNumberFormat="1" applyFont="1" applyBorder="1" applyAlignment="1">
      <alignment horizontal="center" vertical="top"/>
    </xf>
    <xf numFmtId="41" fontId="5" fillId="0" borderId="0" xfId="0" applyNumberFormat="1" applyFont="1" applyAlignment="1">
      <alignment horizontal="center" vertical="top"/>
    </xf>
    <xf numFmtId="41" fontId="28" fillId="0" borderId="3" xfId="0" applyNumberFormat="1" applyFont="1" applyBorder="1" applyAlignment="1">
      <alignment horizontal="center" vertical="top"/>
    </xf>
    <xf numFmtId="41" fontId="28" fillId="0" borderId="0" xfId="0" applyNumberFormat="1" applyFont="1" applyAlignment="1">
      <alignment horizontal="center" vertical="top"/>
    </xf>
    <xf numFmtId="0" fontId="24" fillId="0" borderId="0" xfId="2" applyFont="1" applyAlignment="1">
      <alignment vertical="center"/>
    </xf>
    <xf numFmtId="0" fontId="24" fillId="0" borderId="0" xfId="3" applyFont="1" applyAlignment="1">
      <alignment vertical="center"/>
    </xf>
    <xf numFmtId="41" fontId="23" fillId="0" borderId="0" xfId="0" applyNumberFormat="1" applyFont="1" applyAlignment="1">
      <alignment horizontal="center" vertical="top"/>
    </xf>
    <xf numFmtId="169" fontId="26" fillId="0" borderId="0" xfId="2" applyNumberFormat="1" applyFont="1" applyAlignment="1">
      <alignment vertical="center"/>
    </xf>
    <xf numFmtId="0" fontId="26" fillId="0" borderId="0" xfId="2" applyFont="1" applyAlignment="1">
      <alignment vertical="center"/>
    </xf>
    <xf numFmtId="171" fontId="5" fillId="0" borderId="0" xfId="0" applyNumberFormat="1" applyFont="1" applyAlignment="1">
      <alignment horizontal="center" vertical="top"/>
    </xf>
    <xf numFmtId="0" fontId="28" fillId="0" borderId="0" xfId="2" applyFont="1" applyAlignment="1">
      <alignment vertical="center"/>
    </xf>
    <xf numFmtId="170" fontId="5" fillId="0" borderId="0" xfId="0" applyNumberFormat="1" applyFont="1" applyAlignment="1">
      <alignment horizontal="center" vertical="top"/>
    </xf>
    <xf numFmtId="171" fontId="8" fillId="0" borderId="0" xfId="2" applyNumberFormat="1" applyFont="1" applyAlignment="1">
      <alignment vertical="center"/>
    </xf>
    <xf numFmtId="41" fontId="5" fillId="0" borderId="0" xfId="0" applyNumberFormat="1" applyFont="1" applyAlignment="1">
      <alignment horizontal="center" vertical="center"/>
    </xf>
    <xf numFmtId="167" fontId="4" fillId="0" borderId="0" xfId="2" applyNumberFormat="1" applyFont="1"/>
    <xf numFmtId="0" fontId="8" fillId="0" borderId="0" xfId="3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right" vertical="center"/>
    </xf>
    <xf numFmtId="167" fontId="4" fillId="0" borderId="0" xfId="2" applyNumberFormat="1" applyFont="1" applyAlignment="1">
      <alignment horizontal="right" vertical="center"/>
    </xf>
    <xf numFmtId="168" fontId="4" fillId="0" borderId="0" xfId="2" applyNumberFormat="1" applyFont="1" applyAlignment="1">
      <alignment horizontal="right" vertical="center"/>
    </xf>
    <xf numFmtId="168" fontId="4" fillId="0" borderId="0" xfId="2" applyNumberFormat="1" applyFont="1" applyAlignment="1">
      <alignment vertical="center"/>
    </xf>
    <xf numFmtId="167" fontId="5" fillId="0" borderId="0" xfId="2" applyNumberFormat="1" applyFont="1" applyAlignment="1">
      <alignment horizontal="center" vertical="center"/>
    </xf>
    <xf numFmtId="167" fontId="11" fillId="0" borderId="0" xfId="2" applyNumberFormat="1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3" fillId="0" borderId="0" xfId="3" applyFont="1" applyAlignment="1">
      <alignment vertical="center"/>
    </xf>
    <xf numFmtId="0" fontId="23" fillId="0" borderId="0" xfId="2" applyFont="1" applyAlignment="1">
      <alignment vertical="center"/>
    </xf>
    <xf numFmtId="41" fontId="23" fillId="0" borderId="0" xfId="0" applyNumberFormat="1" applyFont="1" applyAlignment="1">
      <alignment horizontal="center" vertical="center"/>
    </xf>
    <xf numFmtId="169" fontId="23" fillId="0" borderId="0" xfId="2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3" applyFont="1" applyAlignment="1">
      <alignment vertical="center"/>
    </xf>
    <xf numFmtId="172" fontId="5" fillId="0" borderId="0" xfId="9" applyNumberFormat="1" applyFont="1" applyFill="1" applyAlignment="1">
      <alignment horizontal="center" vertical="center"/>
    </xf>
    <xf numFmtId="169" fontId="27" fillId="0" borderId="0" xfId="2" applyNumberFormat="1" applyFont="1" applyAlignment="1">
      <alignment vertical="center"/>
    </xf>
    <xf numFmtId="41" fontId="27" fillId="0" borderId="0" xfId="2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3" applyFont="1" applyAlignment="1">
      <alignment vertical="center"/>
    </xf>
    <xf numFmtId="169" fontId="28" fillId="0" borderId="0" xfId="2" applyNumberFormat="1" applyFont="1" applyAlignment="1">
      <alignment vertical="center"/>
    </xf>
    <xf numFmtId="0" fontId="11" fillId="0" borderId="0" xfId="0" applyFont="1" applyAlignment="1">
      <alignment vertical="center"/>
    </xf>
    <xf numFmtId="172" fontId="5" fillId="0" borderId="3" xfId="9" applyNumberFormat="1" applyFont="1" applyFill="1" applyBorder="1" applyAlignment="1">
      <alignment horizontal="center" vertical="center"/>
    </xf>
    <xf numFmtId="0" fontId="27" fillId="0" borderId="0" xfId="3" applyFont="1" applyAlignment="1">
      <alignment horizontal="center" vertical="center"/>
    </xf>
    <xf numFmtId="169" fontId="11" fillId="0" borderId="0" xfId="2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28" fillId="0" borderId="0" xfId="3" applyFont="1" applyAlignment="1">
      <alignment horizontal="center" vertical="center"/>
    </xf>
    <xf numFmtId="169" fontId="5" fillId="0" borderId="0" xfId="2" applyNumberFormat="1" applyFont="1" applyAlignment="1">
      <alignment vertical="center"/>
    </xf>
    <xf numFmtId="41" fontId="5" fillId="0" borderId="0" xfId="2" applyNumberFormat="1" applyFont="1" applyAlignment="1">
      <alignment vertical="center"/>
    </xf>
    <xf numFmtId="41" fontId="28" fillId="0" borderId="3" xfId="0" applyNumberFormat="1" applyFont="1" applyBorder="1" applyAlignment="1">
      <alignment horizontal="center" vertical="center"/>
    </xf>
    <xf numFmtId="41" fontId="28" fillId="0" borderId="0" xfId="0" applyNumberFormat="1" applyFont="1" applyAlignment="1">
      <alignment horizontal="center" vertical="center"/>
    </xf>
    <xf numFmtId="169" fontId="7" fillId="0" borderId="0" xfId="2" applyNumberFormat="1" applyFont="1" applyAlignment="1">
      <alignment vertical="center"/>
    </xf>
    <xf numFmtId="0" fontId="7" fillId="0" borderId="0" xfId="2" applyFont="1" applyAlignment="1">
      <alignment vertical="center"/>
    </xf>
    <xf numFmtId="167" fontId="4" fillId="0" borderId="0" xfId="2" applyNumberFormat="1" applyFont="1" applyAlignment="1">
      <alignment horizontal="center" vertical="center"/>
    </xf>
    <xf numFmtId="0" fontId="8" fillId="0" borderId="0" xfId="3" applyFont="1" applyAlignment="1">
      <alignment horizontal="center" vertical="center"/>
    </xf>
    <xf numFmtId="168" fontId="12" fillId="0" borderId="0" xfId="3" applyNumberFormat="1" applyFont="1" applyAlignment="1">
      <alignment horizontal="center" vertical="center"/>
    </xf>
    <xf numFmtId="49" fontId="12" fillId="0" borderId="0" xfId="3" applyNumberFormat="1" applyFont="1" applyAlignment="1">
      <alignment horizontal="center" vertical="center"/>
    </xf>
    <xf numFmtId="168" fontId="12" fillId="0" borderId="0" xfId="3" applyNumberFormat="1" applyFont="1" applyAlignment="1">
      <alignment vertical="center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3" fillId="0" borderId="1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23" fillId="0" borderId="0" xfId="0" applyFont="1" applyAlignment="1">
      <alignment vertical="top"/>
    </xf>
    <xf numFmtId="0" fontId="29" fillId="0" borderId="2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1" fillId="0" borderId="0" xfId="0" applyFont="1" applyAlignment="1">
      <alignment vertical="top"/>
    </xf>
    <xf numFmtId="0" fontId="28" fillId="0" borderId="0" xfId="0" applyFont="1" applyAlignment="1">
      <alignment vertical="top"/>
    </xf>
    <xf numFmtId="0" fontId="23" fillId="0" borderId="0" xfId="0" applyFont="1" applyAlignment="1">
      <alignment horizontal="center" vertical="top"/>
    </xf>
    <xf numFmtId="165" fontId="38" fillId="0" borderId="0" xfId="1" applyNumberFormat="1" applyFont="1" applyFill="1" applyAlignment="1">
      <alignment vertical="center"/>
    </xf>
    <xf numFmtId="165" fontId="5" fillId="0" borderId="1" xfId="1" applyNumberFormat="1" applyFont="1" applyFill="1" applyBorder="1" applyAlignment="1">
      <alignment vertical="top"/>
    </xf>
    <xf numFmtId="165" fontId="28" fillId="0" borderId="1" xfId="1" applyNumberFormat="1" applyFont="1" applyFill="1" applyBorder="1" applyAlignment="1">
      <alignment vertical="top"/>
    </xf>
    <xf numFmtId="0" fontId="41" fillId="0" borderId="0" xfId="0" applyFont="1" applyAlignment="1">
      <alignment vertical="center"/>
    </xf>
    <xf numFmtId="0" fontId="5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165" fontId="5" fillId="0" borderId="2" xfId="1" applyNumberFormat="1" applyFont="1" applyFill="1" applyBorder="1" applyAlignment="1">
      <alignment vertical="top"/>
    </xf>
    <xf numFmtId="165" fontId="38" fillId="0" borderId="2" xfId="1" applyNumberFormat="1" applyFont="1" applyFill="1" applyBorder="1" applyAlignment="1">
      <alignment vertical="center"/>
    </xf>
    <xf numFmtId="165" fontId="28" fillId="0" borderId="2" xfId="1" applyNumberFormat="1" applyFont="1" applyFill="1" applyBorder="1" applyAlignment="1">
      <alignment vertical="top"/>
    </xf>
    <xf numFmtId="0" fontId="5" fillId="0" borderId="1" xfId="0" applyFont="1" applyBorder="1" applyAlignment="1">
      <alignment vertical="top"/>
    </xf>
    <xf numFmtId="0" fontId="28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0" fontId="21" fillId="0" borderId="0" xfId="0" applyFont="1" applyAlignment="1">
      <alignment vertical="top"/>
    </xf>
    <xf numFmtId="0" fontId="2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0" fontId="11" fillId="0" borderId="0" xfId="0" quotePrefix="1" applyFont="1" applyAlignment="1">
      <alignment horizontal="left" vertical="top"/>
    </xf>
    <xf numFmtId="165" fontId="5" fillId="0" borderId="3" xfId="1" applyNumberFormat="1" applyFont="1" applyFill="1" applyBorder="1" applyAlignment="1">
      <alignment vertical="top"/>
    </xf>
    <xf numFmtId="165" fontId="28" fillId="0" borderId="3" xfId="1" applyNumberFormat="1" applyFont="1" applyFill="1" applyBorder="1" applyAlignment="1">
      <alignment vertical="top"/>
    </xf>
    <xf numFmtId="37" fontId="5" fillId="0" borderId="0" xfId="0" applyNumberFormat="1" applyFont="1" applyAlignment="1">
      <alignment vertical="top"/>
    </xf>
    <xf numFmtId="0" fontId="29" fillId="0" borderId="0" xfId="0" applyFont="1" applyAlignment="1">
      <alignment vertical="center"/>
    </xf>
    <xf numFmtId="172" fontId="29" fillId="0" borderId="0" xfId="9" applyNumberFormat="1" applyFont="1" applyFill="1" applyAlignment="1">
      <alignment vertical="top"/>
    </xf>
    <xf numFmtId="165" fontId="41" fillId="0" borderId="0" xfId="1" applyNumberFormat="1" applyFont="1" applyFill="1" applyAlignment="1">
      <alignment vertical="center"/>
    </xf>
    <xf numFmtId="0" fontId="29" fillId="0" borderId="0" xfId="0" applyFont="1" applyAlignment="1">
      <alignment vertical="top"/>
    </xf>
    <xf numFmtId="164" fontId="5" fillId="0" borderId="0" xfId="9" applyFont="1" applyFill="1" applyAlignment="1">
      <alignment horizontal="center" vertical="top"/>
    </xf>
    <xf numFmtId="164" fontId="5" fillId="0" borderId="0" xfId="9" applyFont="1" applyAlignment="1">
      <alignment horizontal="center" vertical="top"/>
    </xf>
    <xf numFmtId="165" fontId="38" fillId="0" borderId="0" xfId="1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40" fillId="0" borderId="0" xfId="0" applyFont="1" applyAlignment="1">
      <alignment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37" fillId="0" borderId="0" xfId="0" quotePrefix="1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68" fontId="5" fillId="0" borderId="2" xfId="3" applyNumberFormat="1" applyFont="1" applyBorder="1" applyAlignment="1">
      <alignment horizontal="center" vertical="center"/>
    </xf>
    <xf numFmtId="0" fontId="5" fillId="0" borderId="0" xfId="3" applyFont="1" applyAlignment="1">
      <alignment horizontal="center" vertical="center"/>
    </xf>
    <xf numFmtId="168" fontId="5" fillId="0" borderId="1" xfId="3" applyNumberFormat="1" applyFont="1" applyBorder="1" applyAlignment="1">
      <alignment horizontal="center" vertical="center"/>
    </xf>
    <xf numFmtId="0" fontId="4" fillId="0" borderId="0" xfId="2" quotePrefix="1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167" fontId="6" fillId="0" borderId="0" xfId="2" applyNumberFormat="1" applyFont="1" applyAlignment="1">
      <alignment horizontal="center" vertical="center"/>
    </xf>
    <xf numFmtId="167" fontId="5" fillId="0" borderId="1" xfId="2" applyNumberFormat="1" applyFont="1" applyBorder="1" applyAlignment="1">
      <alignment horizontal="right" vertical="center"/>
    </xf>
    <xf numFmtId="0" fontId="5" fillId="0" borderId="0" xfId="2" applyFont="1" applyAlignment="1">
      <alignment horizontal="center" vertical="center"/>
    </xf>
    <xf numFmtId="168" fontId="12" fillId="0" borderId="0" xfId="3" applyNumberFormat="1" applyFont="1" applyAlignment="1">
      <alignment horizontal="center" vertical="center"/>
    </xf>
    <xf numFmtId="0" fontId="6" fillId="0" borderId="0" xfId="7" applyFont="1" applyAlignment="1">
      <alignment horizontal="center" vertical="center"/>
    </xf>
    <xf numFmtId="0" fontId="5" fillId="0" borderId="1" xfId="0" applyFont="1" applyBorder="1" applyAlignment="1">
      <alignment horizontal="center" vertical="top"/>
    </xf>
  </cellXfs>
  <cellStyles count="16">
    <cellStyle name="Comma" xfId="9" builtinId="3"/>
    <cellStyle name="Comma 2" xfId="4" xr:uid="{00000000-0005-0000-0000-000001000000}"/>
    <cellStyle name="Comma 2 2" xfId="1" xr:uid="{00000000-0005-0000-0000-000002000000}"/>
    <cellStyle name="Comma 2 2 2" xfId="15" xr:uid="{0C555F13-0090-41D2-80F4-62EE45969F52}"/>
    <cellStyle name="Comma 94" xfId="6" xr:uid="{00000000-0005-0000-0000-000003000000}"/>
    <cellStyle name="Normal" xfId="0" builtinId="0"/>
    <cellStyle name="Normal 101" xfId="12" xr:uid="{6BE6D00F-59B1-4AA4-B71C-3459F28BE3A9}"/>
    <cellStyle name="Normal 111" xfId="2" xr:uid="{00000000-0005-0000-0000-000005000000}"/>
    <cellStyle name="Normal 2" xfId="5" xr:uid="{00000000-0005-0000-0000-000006000000}"/>
    <cellStyle name="Normal 2 2" xfId="14" xr:uid="{BD7963D4-883C-486E-8FDC-866ADB063F76}"/>
    <cellStyle name="Normal 3" xfId="7" xr:uid="{00000000-0005-0000-0000-000007000000}"/>
    <cellStyle name="Normal 30" xfId="8" xr:uid="{00000000-0005-0000-0000-000008000000}"/>
    <cellStyle name="Normal 5" xfId="11" xr:uid="{6F4D8CE5-CC1F-4099-A688-B8BBBE58DFE5}"/>
    <cellStyle name="Normal_BS&amp;PL" xfId="13" xr:uid="{37EFB299-D6BF-40B2-B82B-CE81AAA204D9}"/>
    <cellStyle name="Normal_T-59-Q1" xfId="3" xr:uid="{00000000-0005-0000-0000-000009000000}"/>
    <cellStyle name="ปกติ_Sheet1" xfId="10" xr:uid="{9DE75CA4-2F65-4EAC-8043-37D9B384D5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REPORT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様式B-15"/>
      <sheetName val="Investments"/>
      <sheetName val="12_31_01"/>
      <sheetName val="FIN TB_SI"/>
      <sheetName val="Prft&amp;Loss"/>
      <sheetName val="Accruals &amp; Prepayments "/>
      <sheetName val="Expenses"/>
      <sheetName val="Trial Balance"/>
      <sheetName val="vouch"/>
      <sheetName val="ลูกหนี้_เก่า_"/>
      <sheetName val="DPLA"/>
      <sheetName val="BALANCE SHEET "/>
      <sheetName val="คีย์ข้อมูลรายละเอียดต่างๆ"/>
      <sheetName val="Trial_Balance"/>
      <sheetName val="FIN_TB_SI"/>
      <sheetName val="Accruals_&amp;_Prepayments_"/>
      <sheetName val="STart"/>
      <sheetName val="_FS1220"/>
      <sheetName val="_FS1610"/>
      <sheetName val="_FS1710"/>
      <sheetName val="仕様2"/>
      <sheetName val="DealerData"/>
      <sheetName val="Wkgs_BS Lead"/>
      <sheetName val="DEP12"/>
      <sheetName val="V310"/>
      <sheetName val="TB"/>
      <sheetName val="Total 01'05"/>
      <sheetName val="กราฟ"/>
      <sheetName val="stat local"/>
      <sheetName val="43"/>
      <sheetName val="AA-1"/>
      <sheetName val="PS-1995"/>
      <sheetName val="10-1 Media"/>
      <sheetName val="10-cut"/>
      <sheetName val="VBMON"/>
      <sheetName val="ข้อมูลทำ DropDown"/>
      <sheetName val="DATA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HH5-3.3"/>
      <sheetName val="Timing"/>
      <sheetName val="งบทดลองSAP4"/>
      <sheetName val="加工リスト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J1"/>
      <sheetName val="Detail"/>
      <sheetName val="Group"/>
      <sheetName val="non taxable"/>
      <sheetName val="F1"/>
      <sheetName val="P&amp;L"/>
      <sheetName val="________BLDG"/>
      <sheetName val="DATA LC_TR__K_Bank  "/>
      <sheetName val="Rate"/>
      <sheetName val="JH"/>
      <sheetName val="JAN"/>
      <sheetName val="AP Trade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Detail①"/>
      <sheetName val="Thailand"/>
      <sheetName val="pa group"/>
      <sheetName val="Variables"/>
      <sheetName val="925"/>
      <sheetName val="JAN50"/>
      <sheetName val="Prod"/>
      <sheetName val="cal (2)"/>
      <sheetName val="TB0109"/>
      <sheetName val="TB0209"/>
      <sheetName val="TB0309"/>
      <sheetName val="TB0409"/>
      <sheetName val="TB0509"/>
      <sheetName val="TB0609"/>
      <sheetName val="TB0709"/>
      <sheetName val="TB0809"/>
      <sheetName val="TB0909"/>
      <sheetName val="TB1009"/>
      <sheetName val="TB1109"/>
      <sheetName val="TB1209"/>
      <sheetName val="เงินกู้ MGC"/>
      <sheetName val="เงินกู้ธนชาติ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</sheetPr>
  <dimension ref="A1:S110"/>
  <sheetViews>
    <sheetView tabSelected="1" view="pageBreakPreview" zoomScaleNormal="100" zoomScaleSheetLayoutView="100" workbookViewId="0">
      <selection activeCell="F14" sqref="F14"/>
    </sheetView>
  </sheetViews>
  <sheetFormatPr defaultColWidth="9.109375" defaultRowHeight="23.4"/>
  <cols>
    <col min="1" max="1" width="1.109375" style="81" customWidth="1"/>
    <col min="2" max="2" width="0.88671875" style="81" customWidth="1"/>
    <col min="3" max="3" width="0.88671875" style="83" customWidth="1"/>
    <col min="4" max="4" width="40" style="83" customWidth="1"/>
    <col min="5" max="5" width="4.6640625" style="83" customWidth="1"/>
    <col min="6" max="6" width="10.33203125" style="83" customWidth="1"/>
    <col min="7" max="7" width="0.33203125" style="83" customWidth="1"/>
    <col min="8" max="8" width="10.33203125" style="83" customWidth="1"/>
    <col min="9" max="9" width="0.44140625" style="83" customWidth="1"/>
    <col min="10" max="10" width="10.33203125" style="83" customWidth="1"/>
    <col min="11" max="11" width="0.33203125" style="83" customWidth="1"/>
    <col min="12" max="12" width="10.33203125" style="83" customWidth="1"/>
    <col min="13" max="13" width="11" style="69" customWidth="1"/>
    <col min="14" max="14" width="2.88671875" style="71" bestFit="1" customWidth="1"/>
    <col min="15" max="15" width="10.109375" style="71" customWidth="1"/>
    <col min="16" max="16" width="2.88671875" style="71" bestFit="1" customWidth="1"/>
    <col min="17" max="17" width="9.88671875" style="71" customWidth="1"/>
    <col min="18" max="18" width="2.109375" style="71" customWidth="1"/>
    <col min="19" max="16384" width="9.109375" style="81"/>
  </cols>
  <sheetData>
    <row r="1" spans="1:18" s="68" customFormat="1">
      <c r="C1" s="31"/>
      <c r="D1" s="31"/>
      <c r="E1" s="31"/>
      <c r="F1" s="31"/>
      <c r="G1" s="31"/>
      <c r="H1" s="31"/>
      <c r="I1" s="31"/>
      <c r="J1" s="31"/>
      <c r="K1" s="31"/>
      <c r="L1" s="12" t="s">
        <v>95</v>
      </c>
      <c r="M1" s="69"/>
      <c r="N1" s="70"/>
      <c r="O1" s="71"/>
      <c r="P1" s="70"/>
      <c r="Q1" s="71"/>
      <c r="R1" s="70"/>
    </row>
    <row r="2" spans="1:18" s="68" customFormat="1">
      <c r="C2" s="31"/>
      <c r="D2" s="31"/>
      <c r="E2" s="31"/>
      <c r="F2" s="31"/>
      <c r="G2" s="31"/>
      <c r="H2" s="31"/>
      <c r="I2" s="31"/>
      <c r="J2" s="31"/>
      <c r="K2" s="31"/>
      <c r="L2" s="13" t="s">
        <v>96</v>
      </c>
      <c r="M2" s="69"/>
      <c r="N2" s="70"/>
      <c r="O2" s="71"/>
      <c r="P2" s="70"/>
      <c r="Q2" s="71"/>
      <c r="R2" s="70"/>
    </row>
    <row r="3" spans="1:18" s="68" customFormat="1">
      <c r="A3" s="208" t="s">
        <v>133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69"/>
      <c r="N3" s="70"/>
      <c r="O3" s="71"/>
      <c r="P3" s="70"/>
      <c r="Q3" s="71"/>
      <c r="R3" s="70"/>
    </row>
    <row r="4" spans="1:18" s="68" customFormat="1">
      <c r="A4" s="211" t="s">
        <v>0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69"/>
      <c r="N4" s="70"/>
      <c r="O4" s="71"/>
      <c r="P4" s="70"/>
      <c r="Q4" s="71"/>
      <c r="R4" s="70"/>
    </row>
    <row r="5" spans="1:18" s="68" customFormat="1">
      <c r="A5" s="211" t="s">
        <v>1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69"/>
      <c r="N5" s="70"/>
      <c r="O5" s="71"/>
      <c r="P5" s="70"/>
      <c r="Q5" s="71"/>
      <c r="R5" s="70"/>
    </row>
    <row r="6" spans="1:18" s="68" customFormat="1">
      <c r="A6" s="211" t="s">
        <v>197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69"/>
      <c r="N6" s="70"/>
      <c r="O6" s="71"/>
      <c r="P6" s="70"/>
      <c r="Q6" s="71"/>
      <c r="R6" s="70"/>
    </row>
    <row r="7" spans="1:18" s="68" customFormat="1" ht="6.75" customHeight="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69"/>
      <c r="N7" s="70"/>
      <c r="O7" s="71"/>
      <c r="P7" s="70"/>
      <c r="Q7" s="71"/>
      <c r="R7" s="70"/>
    </row>
    <row r="8" spans="1:18" s="33" customFormat="1" ht="20.25" customHeight="1">
      <c r="F8" s="36"/>
      <c r="G8" s="36"/>
      <c r="H8" s="36"/>
      <c r="I8" s="36"/>
      <c r="J8" s="36"/>
      <c r="K8" s="36"/>
      <c r="L8" s="37" t="s">
        <v>103</v>
      </c>
      <c r="M8" s="43"/>
      <c r="N8" s="70"/>
      <c r="O8" s="71"/>
      <c r="P8" s="70"/>
      <c r="Q8" s="71"/>
      <c r="R8" s="70"/>
    </row>
    <row r="9" spans="1:18" s="33" customFormat="1" ht="20.25" customHeight="1">
      <c r="F9" s="212" t="s">
        <v>2</v>
      </c>
      <c r="G9" s="212"/>
      <c r="H9" s="212"/>
      <c r="I9" s="38"/>
      <c r="J9" s="212" t="s">
        <v>3</v>
      </c>
      <c r="K9" s="212"/>
      <c r="L9" s="212"/>
      <c r="M9" s="43"/>
      <c r="N9" s="70"/>
      <c r="O9" s="71"/>
      <c r="P9" s="70"/>
      <c r="Q9" s="71"/>
      <c r="R9" s="70"/>
    </row>
    <row r="10" spans="1:18" s="33" customFormat="1" ht="20.25" customHeight="1">
      <c r="F10" s="72" t="s">
        <v>189</v>
      </c>
      <c r="G10" s="73"/>
      <c r="H10" s="72" t="s">
        <v>97</v>
      </c>
      <c r="I10" s="38"/>
      <c r="J10" s="72" t="s">
        <v>189</v>
      </c>
      <c r="K10" s="73"/>
      <c r="L10" s="72" t="s">
        <v>97</v>
      </c>
      <c r="M10" s="43"/>
      <c r="N10" s="70"/>
      <c r="O10" s="71"/>
      <c r="P10" s="70"/>
      <c r="Q10" s="71"/>
      <c r="R10" s="70"/>
    </row>
    <row r="11" spans="1:18" s="33" customFormat="1" ht="20.25" customHeight="1">
      <c r="E11" s="39" t="s">
        <v>4</v>
      </c>
      <c r="F11" s="74" t="s">
        <v>198</v>
      </c>
      <c r="G11" s="73"/>
      <c r="H11" s="74" t="s">
        <v>170</v>
      </c>
      <c r="I11" s="73"/>
      <c r="J11" s="74" t="s">
        <v>198</v>
      </c>
      <c r="K11" s="73"/>
      <c r="L11" s="74" t="s">
        <v>170</v>
      </c>
      <c r="M11" s="43"/>
      <c r="N11" s="70"/>
      <c r="O11" s="71"/>
      <c r="P11" s="70"/>
      <c r="Q11" s="71"/>
      <c r="R11" s="70"/>
    </row>
    <row r="12" spans="1:18" s="33" customFormat="1" ht="20.25" customHeight="1">
      <c r="A12" s="210" t="s">
        <v>5</v>
      </c>
      <c r="B12" s="210"/>
      <c r="C12" s="210"/>
      <c r="D12" s="210"/>
      <c r="M12" s="43"/>
      <c r="N12" s="70"/>
      <c r="O12" s="71"/>
      <c r="P12" s="70"/>
      <c r="Q12" s="71"/>
      <c r="R12" s="70"/>
    </row>
    <row r="13" spans="1:18" s="35" customFormat="1" ht="20.25" customHeight="1">
      <c r="A13" s="44" t="s">
        <v>6</v>
      </c>
      <c r="B13" s="44"/>
      <c r="C13" s="44"/>
      <c r="D13" s="44"/>
      <c r="H13" s="75"/>
      <c r="L13" s="75"/>
      <c r="M13" s="43"/>
      <c r="N13" s="70"/>
      <c r="O13" s="71"/>
      <c r="P13" s="70"/>
      <c r="Q13" s="71"/>
      <c r="R13" s="70"/>
    </row>
    <row r="14" spans="1:18" s="35" customFormat="1" ht="20.25" customHeight="1">
      <c r="B14" s="33" t="s">
        <v>7</v>
      </c>
      <c r="C14" s="33"/>
      <c r="D14" s="33"/>
      <c r="E14" s="76"/>
      <c r="F14" s="23">
        <v>98438</v>
      </c>
      <c r="G14" s="16"/>
      <c r="H14" s="22">
        <v>127063</v>
      </c>
      <c r="I14" s="1"/>
      <c r="J14" s="23">
        <v>86386</v>
      </c>
      <c r="K14" s="1"/>
      <c r="L14" s="22">
        <v>125152</v>
      </c>
      <c r="M14" s="43"/>
      <c r="N14" s="70"/>
      <c r="O14" s="71"/>
      <c r="P14" s="70"/>
      <c r="Q14" s="71"/>
      <c r="R14" s="70"/>
    </row>
    <row r="15" spans="1:18" s="35" customFormat="1" ht="20.25" customHeight="1">
      <c r="B15" s="33" t="s">
        <v>8</v>
      </c>
      <c r="C15" s="33"/>
      <c r="D15" s="33"/>
      <c r="E15" s="76"/>
      <c r="F15" s="23">
        <v>1447</v>
      </c>
      <c r="G15" s="16"/>
      <c r="H15" s="22">
        <v>1397</v>
      </c>
      <c r="I15" s="16"/>
      <c r="J15" s="23">
        <v>634</v>
      </c>
      <c r="K15" s="16"/>
      <c r="L15" s="22">
        <v>599</v>
      </c>
      <c r="M15" s="43"/>
      <c r="N15" s="70"/>
      <c r="O15" s="71"/>
      <c r="P15" s="70"/>
      <c r="Q15" s="71"/>
      <c r="R15" s="70"/>
    </row>
    <row r="16" spans="1:18" s="35" customFormat="1" ht="20.25" customHeight="1">
      <c r="B16" s="33" t="s">
        <v>134</v>
      </c>
      <c r="C16" s="33"/>
      <c r="D16" s="33"/>
      <c r="E16" s="41">
        <v>4</v>
      </c>
      <c r="F16" s="23">
        <v>919294</v>
      </c>
      <c r="G16" s="16"/>
      <c r="H16" s="22">
        <v>602332</v>
      </c>
      <c r="I16" s="16"/>
      <c r="J16" s="23">
        <v>910958</v>
      </c>
      <c r="K16" s="16"/>
      <c r="L16" s="22">
        <v>585382</v>
      </c>
      <c r="M16" s="43"/>
      <c r="N16" s="70"/>
      <c r="O16" s="71"/>
      <c r="P16" s="70"/>
      <c r="Q16" s="71"/>
      <c r="R16" s="70"/>
    </row>
    <row r="17" spans="1:19" s="35" customFormat="1" ht="20.25" customHeight="1">
      <c r="B17" s="33" t="s">
        <v>164</v>
      </c>
      <c r="C17" s="33"/>
      <c r="D17" s="33"/>
      <c r="E17" s="41">
        <v>5</v>
      </c>
      <c r="F17" s="23">
        <v>795347</v>
      </c>
      <c r="G17" s="33"/>
      <c r="H17" s="24">
        <v>392670</v>
      </c>
      <c r="I17" s="24"/>
      <c r="J17" s="77">
        <v>769979</v>
      </c>
      <c r="K17" s="24"/>
      <c r="L17" s="24">
        <v>367546</v>
      </c>
      <c r="M17" s="43"/>
      <c r="N17" s="70"/>
      <c r="O17" s="71"/>
      <c r="P17" s="70"/>
      <c r="Q17" s="71"/>
      <c r="R17" s="70"/>
    </row>
    <row r="18" spans="1:19" s="35" customFormat="1" ht="20.25" customHeight="1">
      <c r="B18" s="33" t="s">
        <v>9</v>
      </c>
      <c r="C18" s="33"/>
      <c r="D18" s="33"/>
      <c r="E18" s="41">
        <v>6</v>
      </c>
      <c r="F18" s="23">
        <v>12281</v>
      </c>
      <c r="G18" s="16"/>
      <c r="H18" s="23">
        <v>27047</v>
      </c>
      <c r="I18" s="16"/>
      <c r="J18" s="23">
        <v>11871</v>
      </c>
      <c r="K18" s="16"/>
      <c r="L18" s="23">
        <v>26741</v>
      </c>
      <c r="M18" s="43"/>
      <c r="N18" s="70"/>
      <c r="O18" s="71"/>
      <c r="P18" s="70"/>
      <c r="Q18" s="71"/>
      <c r="R18" s="70"/>
    </row>
    <row r="19" spans="1:19" s="35" customFormat="1" ht="20.25" customHeight="1">
      <c r="B19" s="33" t="s">
        <v>10</v>
      </c>
      <c r="C19" s="33"/>
      <c r="D19" s="33"/>
      <c r="E19" s="76"/>
      <c r="F19" s="23">
        <v>27807</v>
      </c>
      <c r="G19" s="16"/>
      <c r="H19" s="23">
        <v>34692</v>
      </c>
      <c r="I19" s="16"/>
      <c r="J19" s="23">
        <v>27631</v>
      </c>
      <c r="K19" s="16"/>
      <c r="L19" s="23">
        <v>30424</v>
      </c>
      <c r="M19" s="43"/>
      <c r="N19" s="70"/>
      <c r="O19" s="71"/>
      <c r="P19" s="70"/>
      <c r="Q19" s="71"/>
      <c r="R19" s="70"/>
    </row>
    <row r="20" spans="1:19" s="35" customFormat="1" ht="20.25" customHeight="1">
      <c r="B20" s="33" t="s">
        <v>11</v>
      </c>
      <c r="C20" s="33"/>
      <c r="D20" s="33"/>
      <c r="E20" s="76"/>
      <c r="F20" s="23">
        <v>68448</v>
      </c>
      <c r="G20" s="16"/>
      <c r="H20" s="23">
        <v>15523</v>
      </c>
      <c r="I20" s="16"/>
      <c r="J20" s="23">
        <v>66366</v>
      </c>
      <c r="K20" s="16"/>
      <c r="L20" s="23">
        <v>14472</v>
      </c>
      <c r="M20" s="43"/>
      <c r="N20" s="70"/>
      <c r="O20" s="71"/>
      <c r="P20" s="70"/>
      <c r="Q20" s="71"/>
      <c r="R20" s="70"/>
    </row>
    <row r="21" spans="1:19" s="35" customFormat="1" ht="20.25" customHeight="1">
      <c r="C21" s="44" t="s">
        <v>12</v>
      </c>
      <c r="D21" s="33"/>
      <c r="E21" s="76"/>
      <c r="F21" s="2">
        <v>1923062</v>
      </c>
      <c r="G21" s="16"/>
      <c r="H21" s="2">
        <v>1200724</v>
      </c>
      <c r="I21" s="16"/>
      <c r="J21" s="2">
        <v>1873825</v>
      </c>
      <c r="K21" s="16"/>
      <c r="L21" s="2">
        <v>1150316</v>
      </c>
      <c r="M21" s="46">
        <f>SUM(F14:F20)-F21</f>
        <v>0</v>
      </c>
      <c r="N21" s="70"/>
      <c r="O21" s="46">
        <f>SUM(H14:H20)-H21</f>
        <v>0</v>
      </c>
      <c r="P21" s="70"/>
      <c r="Q21" s="46">
        <f>SUM(J14:J20)-J21</f>
        <v>0</v>
      </c>
      <c r="R21" s="70"/>
      <c r="S21" s="46">
        <f>SUM(L14:L20)-L21</f>
        <v>0</v>
      </c>
    </row>
    <row r="22" spans="1:19" s="35" customFormat="1" ht="20.25" customHeight="1">
      <c r="A22" s="213" t="s">
        <v>13</v>
      </c>
      <c r="B22" s="213"/>
      <c r="C22" s="213"/>
      <c r="D22" s="213"/>
      <c r="E22" s="76"/>
      <c r="F22" s="16"/>
      <c r="G22" s="16"/>
      <c r="H22" s="16"/>
      <c r="I22" s="16"/>
      <c r="J22" s="16"/>
      <c r="K22" s="16"/>
      <c r="L22" s="16"/>
      <c r="M22" s="43"/>
      <c r="N22" s="70"/>
      <c r="O22" s="43"/>
      <c r="P22" s="70"/>
      <c r="Q22" s="43"/>
      <c r="R22" s="70"/>
    </row>
    <row r="23" spans="1:19" s="35" customFormat="1" ht="20.25" customHeight="1">
      <c r="A23" s="33"/>
      <c r="B23" s="33" t="s">
        <v>14</v>
      </c>
      <c r="C23" s="33"/>
      <c r="D23" s="33"/>
      <c r="E23" s="41">
        <v>7</v>
      </c>
      <c r="F23" s="23">
        <v>34435</v>
      </c>
      <c r="G23" s="16"/>
      <c r="H23" s="23">
        <v>72335</v>
      </c>
      <c r="I23" s="16"/>
      <c r="J23" s="23">
        <v>25620</v>
      </c>
      <c r="K23" s="16"/>
      <c r="L23" s="23">
        <v>63520</v>
      </c>
      <c r="M23" s="43"/>
      <c r="N23" s="70"/>
      <c r="O23" s="43"/>
      <c r="P23" s="70"/>
      <c r="Q23" s="43"/>
      <c r="R23" s="70"/>
    </row>
    <row r="24" spans="1:19" s="35" customFormat="1" ht="20.25" customHeight="1">
      <c r="A24" s="33"/>
      <c r="B24" s="33" t="s">
        <v>144</v>
      </c>
      <c r="C24" s="33"/>
      <c r="D24" s="33"/>
      <c r="E24" s="41"/>
      <c r="F24" s="23"/>
      <c r="G24" s="16"/>
      <c r="H24" s="23"/>
      <c r="I24" s="16"/>
      <c r="J24" s="23"/>
      <c r="K24" s="16"/>
      <c r="L24" s="23"/>
      <c r="M24" s="43"/>
      <c r="N24" s="70"/>
      <c r="O24" s="43"/>
      <c r="P24" s="70"/>
      <c r="Q24" s="43"/>
      <c r="R24" s="70"/>
    </row>
    <row r="25" spans="1:19" s="35" customFormat="1" ht="20.25" customHeight="1">
      <c r="A25" s="33"/>
      <c r="C25" s="33" t="s">
        <v>147</v>
      </c>
      <c r="E25" s="41">
        <v>5</v>
      </c>
      <c r="F25" s="23">
        <v>0</v>
      </c>
      <c r="G25" s="16"/>
      <c r="H25" s="23">
        <v>20406</v>
      </c>
      <c r="I25" s="16"/>
      <c r="J25" s="23">
        <v>0</v>
      </c>
      <c r="K25" s="16"/>
      <c r="L25" s="23">
        <v>20406</v>
      </c>
      <c r="M25" s="43"/>
      <c r="N25" s="70"/>
      <c r="O25" s="43"/>
      <c r="P25" s="70"/>
      <c r="Q25" s="43"/>
      <c r="R25" s="70"/>
    </row>
    <row r="26" spans="1:19" s="35" customFormat="1" ht="20.25" customHeight="1">
      <c r="A26" s="33"/>
      <c r="B26" s="33" t="s">
        <v>15</v>
      </c>
      <c r="C26" s="33"/>
      <c r="D26" s="33"/>
      <c r="E26" s="76"/>
      <c r="F26" s="23">
        <v>0</v>
      </c>
      <c r="G26" s="16"/>
      <c r="H26" s="23">
        <v>0</v>
      </c>
      <c r="I26" s="16"/>
      <c r="J26" s="23">
        <v>35700</v>
      </c>
      <c r="K26" s="16"/>
      <c r="L26" s="23">
        <v>35700</v>
      </c>
      <c r="M26" s="43"/>
      <c r="N26" s="70"/>
      <c r="O26" s="43"/>
      <c r="P26" s="70"/>
      <c r="Q26" s="43"/>
      <c r="R26" s="70"/>
    </row>
    <row r="27" spans="1:19" s="35" customFormat="1" ht="20.25" customHeight="1">
      <c r="A27" s="33"/>
      <c r="B27" s="33" t="s">
        <v>190</v>
      </c>
      <c r="C27" s="33"/>
      <c r="D27" s="33"/>
      <c r="E27" s="41">
        <v>8</v>
      </c>
      <c r="F27" s="23">
        <v>644084</v>
      </c>
      <c r="G27" s="16"/>
      <c r="H27" s="23">
        <v>0</v>
      </c>
      <c r="I27" s="16"/>
      <c r="J27" s="23">
        <v>644084</v>
      </c>
      <c r="K27" s="16"/>
      <c r="L27" s="23">
        <v>0</v>
      </c>
      <c r="M27" s="43"/>
      <c r="N27" s="70"/>
      <c r="O27" s="43"/>
      <c r="P27" s="70"/>
      <c r="Q27" s="43"/>
      <c r="R27" s="70"/>
    </row>
    <row r="28" spans="1:19" s="35" customFormat="1" ht="20.25" customHeight="1">
      <c r="A28" s="33"/>
      <c r="B28" s="33" t="s">
        <v>16</v>
      </c>
      <c r="C28" s="33"/>
      <c r="D28" s="33"/>
      <c r="E28" s="41">
        <v>9</v>
      </c>
      <c r="F28" s="23">
        <v>3822</v>
      </c>
      <c r="G28" s="16"/>
      <c r="H28" s="23">
        <v>4894</v>
      </c>
      <c r="I28" s="16"/>
      <c r="J28" s="23">
        <v>3491</v>
      </c>
      <c r="K28" s="16"/>
      <c r="L28" s="23">
        <v>4487</v>
      </c>
      <c r="M28" s="43"/>
      <c r="N28" s="70"/>
      <c r="O28" s="43"/>
      <c r="P28" s="70"/>
      <c r="Q28" s="43"/>
      <c r="R28" s="70"/>
    </row>
    <row r="29" spans="1:19" s="35" customFormat="1" ht="20.25" customHeight="1">
      <c r="A29" s="33"/>
      <c r="B29" s="33" t="s">
        <v>115</v>
      </c>
      <c r="C29" s="33"/>
      <c r="D29" s="33"/>
      <c r="E29" s="41">
        <v>10</v>
      </c>
      <c r="F29" s="23">
        <v>16310</v>
      </c>
      <c r="G29" s="16"/>
      <c r="H29" s="23">
        <v>20104</v>
      </c>
      <c r="I29" s="16"/>
      <c r="J29" s="23">
        <v>16310</v>
      </c>
      <c r="K29" s="16"/>
      <c r="L29" s="23">
        <v>19684</v>
      </c>
      <c r="M29" s="43"/>
      <c r="N29" s="70"/>
      <c r="O29" s="43"/>
      <c r="P29" s="70"/>
      <c r="Q29" s="43"/>
      <c r="R29" s="70"/>
    </row>
    <row r="30" spans="1:19" s="35" customFormat="1" ht="20.25" customHeight="1">
      <c r="A30" s="33"/>
      <c r="B30" s="33" t="s">
        <v>17</v>
      </c>
      <c r="C30" s="33"/>
      <c r="D30" s="33"/>
      <c r="E30" s="76"/>
      <c r="F30" s="23">
        <v>14401</v>
      </c>
      <c r="G30" s="16"/>
      <c r="H30" s="23">
        <v>14401</v>
      </c>
      <c r="I30" s="16"/>
      <c r="J30" s="23">
        <v>0</v>
      </c>
      <c r="K30" s="16"/>
      <c r="L30" s="23">
        <v>0</v>
      </c>
      <c r="M30" s="43"/>
      <c r="N30" s="70"/>
      <c r="O30" s="43"/>
      <c r="P30" s="70"/>
      <c r="Q30" s="43"/>
      <c r="R30" s="70"/>
    </row>
    <row r="31" spans="1:19" s="35" customFormat="1" ht="20.25" customHeight="1">
      <c r="A31" s="33"/>
      <c r="B31" s="33" t="s">
        <v>18</v>
      </c>
      <c r="C31" s="33"/>
      <c r="D31" s="33"/>
      <c r="E31" s="41">
        <v>11</v>
      </c>
      <c r="F31" s="23">
        <v>4876</v>
      </c>
      <c r="G31" s="16"/>
      <c r="H31" s="23">
        <v>6467</v>
      </c>
      <c r="I31" s="16"/>
      <c r="J31" s="23">
        <v>164</v>
      </c>
      <c r="K31" s="16"/>
      <c r="L31" s="23">
        <v>187</v>
      </c>
      <c r="M31" s="43"/>
      <c r="N31" s="70"/>
      <c r="O31" s="43"/>
      <c r="P31" s="70"/>
      <c r="Q31" s="43"/>
      <c r="R31" s="70"/>
    </row>
    <row r="32" spans="1:19" s="35" customFormat="1" ht="20.25" customHeight="1">
      <c r="A32" s="33"/>
      <c r="B32" s="33" t="s">
        <v>19</v>
      </c>
      <c r="C32" s="33"/>
      <c r="D32" s="33"/>
      <c r="E32" s="76"/>
      <c r="F32" s="23">
        <v>4470</v>
      </c>
      <c r="G32" s="16"/>
      <c r="H32" s="23">
        <v>4045</v>
      </c>
      <c r="I32" s="16"/>
      <c r="J32" s="23">
        <v>4881</v>
      </c>
      <c r="K32" s="16"/>
      <c r="L32" s="23">
        <v>4840</v>
      </c>
      <c r="M32" s="43"/>
      <c r="N32" s="70"/>
      <c r="O32" s="43"/>
      <c r="P32" s="70"/>
      <c r="Q32" s="43"/>
      <c r="R32" s="70"/>
    </row>
    <row r="33" spans="1:18" s="33" customFormat="1" ht="20.25" customHeight="1">
      <c r="B33" s="33" t="s">
        <v>145</v>
      </c>
      <c r="E33" s="38"/>
      <c r="F33" s="77">
        <v>18201</v>
      </c>
      <c r="G33" s="23"/>
      <c r="H33" s="24">
        <v>18808</v>
      </c>
      <c r="I33" s="23"/>
      <c r="J33" s="77">
        <v>15836</v>
      </c>
      <c r="K33" s="23"/>
      <c r="L33" s="24">
        <v>15836</v>
      </c>
      <c r="O33" s="26"/>
      <c r="P33" s="26"/>
      <c r="Q33" s="26"/>
    </row>
    <row r="34" spans="1:18" s="35" customFormat="1" ht="20.25" customHeight="1">
      <c r="A34" s="33"/>
      <c r="B34" s="33" t="s">
        <v>20</v>
      </c>
      <c r="C34" s="33"/>
      <c r="D34" s="33"/>
      <c r="F34" s="23">
        <v>1487</v>
      </c>
      <c r="G34" s="16"/>
      <c r="H34" s="23">
        <v>1487</v>
      </c>
      <c r="I34" s="16"/>
      <c r="J34" s="23">
        <v>1482</v>
      </c>
      <c r="K34" s="16"/>
      <c r="L34" s="23">
        <v>1482</v>
      </c>
      <c r="M34" s="43"/>
      <c r="N34" s="70"/>
      <c r="O34" s="43"/>
      <c r="P34" s="70"/>
      <c r="Q34" s="43"/>
      <c r="R34" s="70"/>
    </row>
    <row r="35" spans="1:18" s="35" customFormat="1" ht="20.25" customHeight="1">
      <c r="A35" s="33"/>
      <c r="B35" s="33"/>
      <c r="C35" s="44" t="s">
        <v>21</v>
      </c>
      <c r="D35" s="33"/>
      <c r="F35" s="2">
        <v>742086</v>
      </c>
      <c r="G35" s="16"/>
      <c r="H35" s="2">
        <v>162947</v>
      </c>
      <c r="I35" s="16"/>
      <c r="J35" s="2">
        <v>747568</v>
      </c>
      <c r="K35" s="16"/>
      <c r="L35" s="2">
        <v>166142</v>
      </c>
      <c r="M35" s="46">
        <f>SUM(F23:F34)-F35</f>
        <v>0</v>
      </c>
      <c r="N35" s="70"/>
      <c r="O35" s="46">
        <f>SUM(H23:H34)-H35</f>
        <v>0</v>
      </c>
      <c r="P35" s="70"/>
      <c r="Q35" s="46">
        <f>SUM(J23:J34)-J35</f>
        <v>0</v>
      </c>
      <c r="R35" s="70"/>
    </row>
    <row r="36" spans="1:18" s="35" customFormat="1" ht="20.25" customHeight="1" thickBot="1">
      <c r="A36" s="44" t="s">
        <v>22</v>
      </c>
      <c r="F36" s="3">
        <v>2665148</v>
      </c>
      <c r="G36" s="16"/>
      <c r="H36" s="3">
        <v>1363671</v>
      </c>
      <c r="I36" s="16"/>
      <c r="J36" s="3">
        <v>2621393</v>
      </c>
      <c r="K36" s="16"/>
      <c r="L36" s="3">
        <v>1316458</v>
      </c>
      <c r="M36" s="46">
        <f>F21+F35-F36</f>
        <v>0</v>
      </c>
      <c r="N36" s="70"/>
      <c r="O36" s="46">
        <f>H21+H35-H36</f>
        <v>0</v>
      </c>
      <c r="P36" s="70"/>
      <c r="Q36" s="46">
        <f>J21+J35-J36</f>
        <v>0</v>
      </c>
      <c r="R36" s="70"/>
    </row>
    <row r="37" spans="1:18" s="31" customFormat="1" ht="25.2" customHeight="1" thickTop="1">
      <c r="L37" s="12" t="s">
        <v>95</v>
      </c>
      <c r="M37" s="58"/>
      <c r="N37" s="70"/>
      <c r="O37" s="71"/>
      <c r="P37" s="70"/>
      <c r="Q37" s="71"/>
      <c r="R37" s="70"/>
    </row>
    <row r="38" spans="1:18" s="31" customFormat="1" ht="25.2" customHeight="1">
      <c r="L38" s="13" t="s">
        <v>96</v>
      </c>
      <c r="M38" s="58"/>
      <c r="N38" s="70"/>
      <c r="O38" s="71"/>
      <c r="P38" s="70"/>
      <c r="Q38" s="71"/>
      <c r="R38" s="70"/>
    </row>
    <row r="39" spans="1:18" s="33" customFormat="1" ht="24" thickTop="1">
      <c r="A39" s="208" t="s">
        <v>91</v>
      </c>
      <c r="B39" s="209"/>
      <c r="C39" s="209"/>
      <c r="D39" s="209"/>
      <c r="E39" s="209"/>
      <c r="F39" s="209"/>
      <c r="G39" s="209"/>
      <c r="H39" s="209"/>
      <c r="I39" s="209"/>
      <c r="J39" s="209"/>
      <c r="K39" s="209"/>
      <c r="L39" s="209"/>
      <c r="M39" s="43"/>
      <c r="N39" s="70"/>
      <c r="O39" s="71"/>
      <c r="P39" s="70"/>
      <c r="Q39" s="71"/>
      <c r="R39" s="70"/>
    </row>
    <row r="40" spans="1:18" s="33" customFormat="1">
      <c r="A40" s="211" t="s">
        <v>0</v>
      </c>
      <c r="B40" s="211"/>
      <c r="C40" s="211"/>
      <c r="D40" s="211"/>
      <c r="E40" s="211"/>
      <c r="F40" s="211"/>
      <c r="G40" s="211"/>
      <c r="H40" s="211"/>
      <c r="I40" s="211"/>
      <c r="J40" s="211"/>
      <c r="K40" s="211"/>
      <c r="L40" s="211"/>
      <c r="M40" s="43"/>
      <c r="N40" s="70"/>
      <c r="O40" s="71"/>
      <c r="P40" s="70"/>
      <c r="Q40" s="71"/>
      <c r="R40" s="70"/>
    </row>
    <row r="41" spans="1:18" s="33" customFormat="1">
      <c r="A41" s="211" t="s">
        <v>132</v>
      </c>
      <c r="B41" s="211"/>
      <c r="C41" s="211"/>
      <c r="D41" s="211"/>
      <c r="E41" s="211"/>
      <c r="F41" s="211"/>
      <c r="G41" s="211"/>
      <c r="H41" s="211"/>
      <c r="I41" s="211"/>
      <c r="J41" s="211"/>
      <c r="K41" s="211"/>
      <c r="L41" s="211"/>
      <c r="M41" s="43"/>
      <c r="N41" s="70"/>
      <c r="O41" s="71"/>
      <c r="P41" s="70"/>
      <c r="Q41" s="71"/>
      <c r="R41" s="70"/>
    </row>
    <row r="42" spans="1:18" s="33" customFormat="1">
      <c r="A42" s="211" t="str">
        <f>A6</f>
        <v>ณ วันที่ 30 กันยายน 2566</v>
      </c>
      <c r="B42" s="211"/>
      <c r="C42" s="211"/>
      <c r="D42" s="211"/>
      <c r="E42" s="211"/>
      <c r="F42" s="211"/>
      <c r="G42" s="211"/>
      <c r="H42" s="211"/>
      <c r="I42" s="211"/>
      <c r="J42" s="211"/>
      <c r="K42" s="211"/>
      <c r="L42" s="211"/>
      <c r="M42" s="43"/>
      <c r="N42" s="70"/>
      <c r="O42" s="71"/>
      <c r="P42" s="70"/>
      <c r="Q42" s="71"/>
      <c r="R42" s="70"/>
    </row>
    <row r="43" spans="1:18" s="33" customFormat="1" ht="8.25" customHeight="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43"/>
      <c r="N43" s="70"/>
      <c r="O43" s="71"/>
      <c r="P43" s="70"/>
      <c r="Q43" s="71"/>
      <c r="R43" s="70"/>
    </row>
    <row r="44" spans="1:18" s="33" customFormat="1" ht="20.25" customHeight="1">
      <c r="F44" s="36"/>
      <c r="G44" s="36"/>
      <c r="H44" s="36"/>
      <c r="I44" s="36"/>
      <c r="J44" s="36"/>
      <c r="K44" s="36"/>
      <c r="L44" s="37" t="s">
        <v>103</v>
      </c>
      <c r="M44" s="43"/>
      <c r="N44" s="70"/>
      <c r="O44" s="71"/>
      <c r="P44" s="70"/>
      <c r="Q44" s="71"/>
      <c r="R44" s="70"/>
    </row>
    <row r="45" spans="1:18" s="33" customFormat="1" ht="20.25" customHeight="1">
      <c r="F45" s="212" t="s">
        <v>2</v>
      </c>
      <c r="G45" s="212"/>
      <c r="H45" s="212"/>
      <c r="I45" s="38"/>
      <c r="J45" s="212" t="s">
        <v>3</v>
      </c>
      <c r="K45" s="212"/>
      <c r="L45" s="212"/>
      <c r="M45" s="43"/>
      <c r="N45" s="70"/>
      <c r="O45" s="71"/>
      <c r="P45" s="70"/>
      <c r="Q45" s="71"/>
      <c r="R45" s="70"/>
    </row>
    <row r="46" spans="1:18" s="33" customFormat="1" ht="20.25" customHeight="1">
      <c r="F46" s="72" t="s">
        <v>189</v>
      </c>
      <c r="G46" s="73"/>
      <c r="H46" s="72" t="s">
        <v>97</v>
      </c>
      <c r="I46" s="38"/>
      <c r="J46" s="72" t="s">
        <v>189</v>
      </c>
      <c r="K46" s="73"/>
      <c r="L46" s="72" t="s">
        <v>97</v>
      </c>
      <c r="M46" s="43"/>
      <c r="N46" s="70"/>
      <c r="O46" s="71"/>
      <c r="P46" s="70"/>
      <c r="Q46" s="71"/>
      <c r="R46" s="70"/>
    </row>
    <row r="47" spans="1:18" s="33" customFormat="1" ht="20.25" customHeight="1">
      <c r="E47" s="39" t="s">
        <v>4</v>
      </c>
      <c r="F47" s="74" t="s">
        <v>198</v>
      </c>
      <c r="G47" s="73"/>
      <c r="H47" s="74" t="s">
        <v>170</v>
      </c>
      <c r="I47" s="73"/>
      <c r="J47" s="74" t="s">
        <v>198</v>
      </c>
      <c r="K47" s="73"/>
      <c r="L47" s="74" t="s">
        <v>170</v>
      </c>
      <c r="M47" s="43"/>
      <c r="N47" s="70"/>
      <c r="O47" s="71"/>
      <c r="P47" s="70"/>
      <c r="Q47" s="71"/>
      <c r="R47" s="70"/>
    </row>
    <row r="48" spans="1:18" s="33" customFormat="1" ht="20.25" customHeight="1">
      <c r="A48" s="210" t="s">
        <v>23</v>
      </c>
      <c r="B48" s="210"/>
      <c r="C48" s="210"/>
      <c r="D48" s="210"/>
      <c r="M48" s="43"/>
      <c r="N48" s="70"/>
      <c r="O48" s="71"/>
      <c r="P48" s="70"/>
      <c r="Q48" s="71"/>
      <c r="R48" s="70"/>
    </row>
    <row r="49" spans="1:19" s="33" customFormat="1" ht="20.25" customHeight="1">
      <c r="A49" s="44" t="s">
        <v>24</v>
      </c>
      <c r="M49" s="43"/>
      <c r="N49" s="70"/>
      <c r="O49" s="71"/>
      <c r="P49" s="70"/>
      <c r="Q49" s="71"/>
      <c r="R49" s="70"/>
    </row>
    <row r="50" spans="1:19" s="35" customFormat="1" ht="20.25" customHeight="1">
      <c r="B50" s="33" t="s">
        <v>25</v>
      </c>
      <c r="C50" s="33"/>
      <c r="D50" s="33"/>
      <c r="E50" s="41">
        <v>12</v>
      </c>
      <c r="F50" s="23">
        <v>16324</v>
      </c>
      <c r="G50" s="16"/>
      <c r="H50" s="23">
        <v>24737</v>
      </c>
      <c r="I50" s="16"/>
      <c r="J50" s="23">
        <v>16324</v>
      </c>
      <c r="K50" s="16"/>
      <c r="L50" s="23">
        <v>20247</v>
      </c>
      <c r="M50" s="43"/>
      <c r="N50" s="70"/>
      <c r="O50" s="71"/>
      <c r="P50" s="70"/>
      <c r="Q50" s="71"/>
      <c r="R50" s="70"/>
    </row>
    <row r="51" spans="1:19" s="35" customFormat="1" ht="20.25" customHeight="1">
      <c r="B51" s="33" t="s">
        <v>135</v>
      </c>
      <c r="C51" s="33"/>
      <c r="D51" s="33"/>
      <c r="E51" s="41">
        <v>13</v>
      </c>
      <c r="F51" s="23">
        <v>893161</v>
      </c>
      <c r="G51" s="16"/>
      <c r="H51" s="23">
        <v>223895</v>
      </c>
      <c r="I51" s="16"/>
      <c r="J51" s="23">
        <v>880024</v>
      </c>
      <c r="K51" s="16"/>
      <c r="L51" s="23">
        <v>215041</v>
      </c>
      <c r="M51" s="43"/>
      <c r="N51" s="70"/>
      <c r="O51" s="71"/>
      <c r="P51" s="70"/>
      <c r="Q51" s="71"/>
      <c r="R51" s="70"/>
    </row>
    <row r="52" spans="1:19" s="35" customFormat="1" ht="20.25" customHeight="1">
      <c r="B52" s="33" t="s">
        <v>26</v>
      </c>
      <c r="C52" s="33"/>
      <c r="D52" s="33"/>
      <c r="E52" s="76"/>
      <c r="F52" s="23">
        <v>98688</v>
      </c>
      <c r="G52" s="16"/>
      <c r="H52" s="23">
        <v>67774</v>
      </c>
      <c r="I52" s="16"/>
      <c r="J52" s="23">
        <v>98412</v>
      </c>
      <c r="K52" s="16"/>
      <c r="L52" s="23">
        <v>66453</v>
      </c>
      <c r="M52" s="43"/>
      <c r="N52" s="70"/>
      <c r="O52" s="71"/>
      <c r="P52" s="70"/>
      <c r="Q52" s="71"/>
      <c r="R52" s="70"/>
    </row>
    <row r="53" spans="1:19" s="35" customFormat="1" ht="20.25" customHeight="1">
      <c r="B53" s="33" t="s">
        <v>165</v>
      </c>
      <c r="C53" s="33"/>
      <c r="D53" s="33"/>
      <c r="E53" s="41">
        <v>5</v>
      </c>
      <c r="F53" s="24">
        <v>299555</v>
      </c>
      <c r="G53" s="25"/>
      <c r="H53" s="24">
        <v>20912</v>
      </c>
      <c r="I53" s="24"/>
      <c r="J53" s="24">
        <v>299546</v>
      </c>
      <c r="K53" s="24"/>
      <c r="L53" s="24">
        <v>19103</v>
      </c>
      <c r="M53" s="43"/>
      <c r="N53" s="70"/>
      <c r="O53" s="71"/>
      <c r="P53" s="70"/>
      <c r="Q53" s="71"/>
      <c r="R53" s="70"/>
    </row>
    <row r="54" spans="1:19" s="33" customFormat="1" ht="20.25" customHeight="1">
      <c r="B54" s="33" t="s">
        <v>153</v>
      </c>
      <c r="C54" s="43"/>
      <c r="D54" s="35"/>
      <c r="E54" s="76"/>
      <c r="F54" s="24"/>
      <c r="G54" s="25"/>
      <c r="H54" s="24"/>
      <c r="I54" s="24"/>
      <c r="J54" s="24"/>
      <c r="K54" s="24"/>
      <c r="L54" s="24"/>
      <c r="M54" s="52"/>
      <c r="O54" s="26"/>
      <c r="Q54" s="26"/>
    </row>
    <row r="55" spans="1:19" s="35" customFormat="1" ht="20.25" customHeight="1">
      <c r="C55" s="33" t="s">
        <v>154</v>
      </c>
      <c r="D55" s="33"/>
      <c r="E55" s="41">
        <v>10</v>
      </c>
      <c r="F55" s="23">
        <v>4085</v>
      </c>
      <c r="G55" s="16"/>
      <c r="H55" s="23">
        <v>4399</v>
      </c>
      <c r="I55" s="16"/>
      <c r="J55" s="23">
        <v>4085</v>
      </c>
      <c r="K55" s="16"/>
      <c r="L55" s="23">
        <v>3952</v>
      </c>
      <c r="M55" s="43"/>
      <c r="N55" s="70"/>
      <c r="O55" s="71"/>
      <c r="P55" s="70"/>
      <c r="Q55" s="71"/>
      <c r="R55" s="70"/>
    </row>
    <row r="56" spans="1:19" s="35" customFormat="1" ht="20.25" customHeight="1">
      <c r="B56" s="33" t="s">
        <v>155</v>
      </c>
      <c r="C56" s="33"/>
      <c r="D56" s="33"/>
      <c r="M56" s="43"/>
      <c r="N56" s="70"/>
      <c r="O56" s="71"/>
      <c r="P56" s="70"/>
      <c r="Q56" s="71"/>
      <c r="R56" s="70"/>
    </row>
    <row r="57" spans="1:19" s="35" customFormat="1" ht="20.25" customHeight="1">
      <c r="B57" s="33"/>
      <c r="C57" s="33" t="s">
        <v>156</v>
      </c>
      <c r="D57" s="33"/>
      <c r="E57" s="41">
        <v>14</v>
      </c>
      <c r="F57" s="23">
        <v>11112</v>
      </c>
      <c r="H57" s="23">
        <v>11112</v>
      </c>
      <c r="I57" s="1"/>
      <c r="J57" s="23">
        <v>11112</v>
      </c>
      <c r="K57" s="1"/>
      <c r="L57" s="23">
        <v>11112</v>
      </c>
      <c r="M57" s="43"/>
      <c r="N57" s="70"/>
      <c r="O57" s="71"/>
      <c r="P57" s="70"/>
      <c r="Q57" s="71"/>
      <c r="R57" s="70"/>
    </row>
    <row r="58" spans="1:19" s="35" customFormat="1" ht="20.25" customHeight="1">
      <c r="B58" s="33" t="s">
        <v>172</v>
      </c>
      <c r="C58" s="33"/>
      <c r="D58" s="33"/>
      <c r="E58" s="41"/>
      <c r="F58" s="23">
        <v>11937</v>
      </c>
      <c r="H58" s="23">
        <v>5857</v>
      </c>
      <c r="I58" s="1"/>
      <c r="J58" s="23">
        <v>11937</v>
      </c>
      <c r="K58" s="1"/>
      <c r="L58" s="23">
        <v>5857</v>
      </c>
      <c r="M58" s="43"/>
      <c r="N58" s="70"/>
      <c r="O58" s="71"/>
      <c r="P58" s="70"/>
      <c r="Q58" s="71"/>
      <c r="R58" s="70"/>
    </row>
    <row r="59" spans="1:19" s="35" customFormat="1" ht="20.25" customHeight="1">
      <c r="B59" s="33" t="s">
        <v>27</v>
      </c>
      <c r="C59" s="33"/>
      <c r="D59" s="33"/>
      <c r="E59" s="76"/>
      <c r="F59" s="23">
        <v>62482</v>
      </c>
      <c r="G59" s="16"/>
      <c r="H59" s="23">
        <v>50459</v>
      </c>
      <c r="I59" s="16"/>
      <c r="J59" s="23">
        <v>60586</v>
      </c>
      <c r="K59" s="16"/>
      <c r="L59" s="23">
        <v>48931</v>
      </c>
      <c r="M59" s="43"/>
      <c r="N59" s="70"/>
      <c r="O59" s="71"/>
      <c r="P59" s="70"/>
      <c r="Q59" s="71"/>
      <c r="R59" s="70"/>
    </row>
    <row r="60" spans="1:19" s="35" customFormat="1" ht="20.25" customHeight="1">
      <c r="A60" s="78"/>
      <c r="B60" s="44"/>
      <c r="C60" s="44" t="s">
        <v>28</v>
      </c>
      <c r="D60" s="44"/>
      <c r="E60" s="76"/>
      <c r="F60" s="2">
        <v>1397344</v>
      </c>
      <c r="G60" s="16"/>
      <c r="H60" s="2">
        <v>409145</v>
      </c>
      <c r="I60" s="16"/>
      <c r="J60" s="2">
        <v>1382026</v>
      </c>
      <c r="K60" s="16"/>
      <c r="L60" s="2">
        <v>390696</v>
      </c>
      <c r="M60" s="46">
        <f>SUM(F50:F59)-F60</f>
        <v>0</v>
      </c>
      <c r="N60" s="70"/>
      <c r="O60" s="46">
        <f>SUM(H50:H59)-H60</f>
        <v>0</v>
      </c>
      <c r="P60" s="70"/>
      <c r="Q60" s="46">
        <f>SUM(J50:J59)-J60</f>
        <v>0</v>
      </c>
      <c r="R60" s="70"/>
      <c r="S60" s="46">
        <f>SUM(L50:L59)-L60</f>
        <v>0</v>
      </c>
    </row>
    <row r="61" spans="1:19" s="33" customFormat="1" ht="20.25" customHeight="1">
      <c r="A61" s="44" t="s">
        <v>29</v>
      </c>
      <c r="B61" s="44"/>
      <c r="C61" s="44"/>
      <c r="D61" s="44"/>
      <c r="E61" s="38"/>
      <c r="F61" s="1"/>
      <c r="G61" s="1"/>
      <c r="H61" s="1"/>
      <c r="I61" s="1"/>
      <c r="J61" s="1"/>
      <c r="K61" s="1"/>
      <c r="L61" s="1"/>
      <c r="M61" s="43"/>
      <c r="N61" s="70"/>
      <c r="O61" s="43"/>
      <c r="P61" s="70"/>
      <c r="Q61" s="43"/>
      <c r="R61" s="70"/>
      <c r="S61" s="43"/>
    </row>
    <row r="62" spans="1:19" s="33" customFormat="1" ht="20.25" customHeight="1">
      <c r="A62" s="44"/>
      <c r="B62" s="33" t="s">
        <v>146</v>
      </c>
      <c r="C62" s="44"/>
      <c r="D62" s="44"/>
      <c r="E62" s="38"/>
      <c r="F62" s="1"/>
      <c r="G62" s="1"/>
      <c r="H62" s="1"/>
      <c r="I62" s="1"/>
      <c r="J62" s="1"/>
      <c r="K62" s="1"/>
      <c r="L62" s="1"/>
      <c r="M62" s="43"/>
      <c r="N62" s="70"/>
      <c r="O62" s="43"/>
      <c r="P62" s="70"/>
      <c r="Q62" s="43"/>
      <c r="R62" s="70"/>
      <c r="S62" s="43"/>
    </row>
    <row r="63" spans="1:19" s="33" customFormat="1" ht="20.25" customHeight="1">
      <c r="C63" s="43" t="s">
        <v>147</v>
      </c>
      <c r="D63" s="35"/>
      <c r="E63" s="41">
        <v>5</v>
      </c>
      <c r="F63" s="24">
        <v>38094</v>
      </c>
      <c r="G63" s="25"/>
      <c r="H63" s="24">
        <v>26296</v>
      </c>
      <c r="I63" s="24"/>
      <c r="J63" s="24">
        <v>38094</v>
      </c>
      <c r="K63" s="24"/>
      <c r="L63" s="24">
        <v>26296</v>
      </c>
      <c r="M63" s="52"/>
      <c r="O63" s="26"/>
      <c r="Q63" s="26"/>
    </row>
    <row r="64" spans="1:19" s="33" customFormat="1" ht="20.25" customHeight="1">
      <c r="B64" s="33" t="s">
        <v>148</v>
      </c>
      <c r="E64" s="38"/>
      <c r="F64" s="23"/>
      <c r="G64" s="23"/>
      <c r="H64" s="23"/>
      <c r="I64" s="23"/>
      <c r="J64" s="23"/>
      <c r="K64" s="23"/>
      <c r="L64" s="23"/>
    </row>
    <row r="65" spans="1:19" s="33" customFormat="1" ht="20.25" customHeight="1">
      <c r="C65" s="33" t="s">
        <v>149</v>
      </c>
      <c r="E65" s="41">
        <v>10</v>
      </c>
      <c r="F65" s="24">
        <v>13389</v>
      </c>
      <c r="G65" s="23"/>
      <c r="H65" s="23">
        <v>16469</v>
      </c>
      <c r="I65" s="23"/>
      <c r="J65" s="24">
        <v>13389</v>
      </c>
      <c r="K65" s="23"/>
      <c r="L65" s="23">
        <v>16469</v>
      </c>
      <c r="O65" s="26"/>
      <c r="Q65" s="26"/>
    </row>
    <row r="66" spans="1:19" s="33" customFormat="1" ht="20.25" customHeight="1">
      <c r="B66" s="33" t="s">
        <v>136</v>
      </c>
      <c r="E66" s="41">
        <v>14</v>
      </c>
      <c r="F66" s="1">
        <v>268196</v>
      </c>
      <c r="G66" s="1"/>
      <c r="H66" s="23">
        <v>68702</v>
      </c>
      <c r="I66" s="1"/>
      <c r="J66" s="1">
        <v>268196</v>
      </c>
      <c r="K66" s="1"/>
      <c r="L66" s="23">
        <v>68702</v>
      </c>
      <c r="M66" s="43"/>
      <c r="N66" s="79"/>
      <c r="O66" s="43"/>
      <c r="P66" s="79"/>
      <c r="Q66" s="43"/>
      <c r="R66" s="79"/>
      <c r="S66" s="43"/>
    </row>
    <row r="67" spans="1:19" s="33" customFormat="1" ht="20.25" customHeight="1">
      <c r="B67" s="33" t="s">
        <v>141</v>
      </c>
      <c r="E67" s="41">
        <v>15</v>
      </c>
      <c r="F67" s="1">
        <v>22355</v>
      </c>
      <c r="G67" s="1"/>
      <c r="H67" s="23">
        <v>19688</v>
      </c>
      <c r="I67" s="1"/>
      <c r="J67" s="1">
        <v>20183</v>
      </c>
      <c r="K67" s="1"/>
      <c r="L67" s="23">
        <v>17937</v>
      </c>
      <c r="M67" s="43"/>
      <c r="N67" s="71"/>
      <c r="O67" s="43"/>
      <c r="P67" s="71"/>
      <c r="Q67" s="43"/>
      <c r="R67" s="71"/>
      <c r="S67" s="43"/>
    </row>
    <row r="68" spans="1:19" s="33" customFormat="1" ht="20.25" customHeight="1">
      <c r="C68" s="44" t="s">
        <v>30</v>
      </c>
      <c r="E68" s="38"/>
      <c r="F68" s="2">
        <v>342034</v>
      </c>
      <c r="G68" s="1"/>
      <c r="H68" s="2">
        <v>131155</v>
      </c>
      <c r="I68" s="1"/>
      <c r="J68" s="2">
        <v>339862</v>
      </c>
      <c r="K68" s="1"/>
      <c r="L68" s="2">
        <v>129404</v>
      </c>
      <c r="M68" s="46">
        <f>SUM(F63:F67)-F68</f>
        <v>0</v>
      </c>
      <c r="N68" s="71"/>
      <c r="O68" s="46">
        <f>SUM(H63:H67)-H68</f>
        <v>0</v>
      </c>
      <c r="P68" s="71"/>
      <c r="Q68" s="46">
        <f>SUM(J63:J67)-J68</f>
        <v>0</v>
      </c>
      <c r="R68" s="71"/>
      <c r="S68" s="46">
        <f>SUM(L63:L67)-L68</f>
        <v>0</v>
      </c>
    </row>
    <row r="69" spans="1:19" s="33" customFormat="1" ht="20.25" customHeight="1">
      <c r="A69" s="44" t="s">
        <v>31</v>
      </c>
      <c r="F69" s="2">
        <v>1739378</v>
      </c>
      <c r="G69" s="1"/>
      <c r="H69" s="2">
        <v>540300</v>
      </c>
      <c r="I69" s="1"/>
      <c r="J69" s="2">
        <v>1721888</v>
      </c>
      <c r="K69" s="1"/>
      <c r="L69" s="2">
        <v>520100</v>
      </c>
      <c r="M69" s="46">
        <f>F60+F68-F69</f>
        <v>0</v>
      </c>
      <c r="N69" s="79"/>
      <c r="O69" s="46">
        <f>H60+H68-H69</f>
        <v>0</v>
      </c>
      <c r="P69" s="79"/>
      <c r="Q69" s="46">
        <f>J60+J68-J69</f>
        <v>0</v>
      </c>
      <c r="R69" s="79"/>
      <c r="S69" s="46">
        <f>L60+L68-L69</f>
        <v>0</v>
      </c>
    </row>
    <row r="70" spans="1:19" s="33" customFormat="1" ht="25.2" customHeight="1">
      <c r="A70" s="80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12" t="s">
        <v>95</v>
      </c>
      <c r="M70" s="43"/>
      <c r="N70" s="71"/>
      <c r="O70" s="71"/>
      <c r="P70" s="71"/>
      <c r="Q70" s="71"/>
      <c r="R70" s="71"/>
    </row>
    <row r="71" spans="1:19" s="33" customFormat="1" ht="25.2" customHeight="1">
      <c r="A71" s="80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13" t="s">
        <v>96</v>
      </c>
      <c r="M71" s="43"/>
      <c r="N71" s="79"/>
      <c r="O71" s="71"/>
      <c r="P71" s="79"/>
      <c r="Q71" s="71"/>
      <c r="R71" s="79"/>
    </row>
    <row r="72" spans="1:19" s="68" customFormat="1">
      <c r="A72" s="208" t="s">
        <v>92</v>
      </c>
      <c r="B72" s="209"/>
      <c r="C72" s="209"/>
      <c r="D72" s="209"/>
      <c r="E72" s="209"/>
      <c r="F72" s="209"/>
      <c r="G72" s="209"/>
      <c r="H72" s="209"/>
      <c r="I72" s="209"/>
      <c r="J72" s="209"/>
      <c r="K72" s="209"/>
      <c r="L72" s="209"/>
      <c r="M72" s="69"/>
      <c r="N72" s="71"/>
      <c r="O72" s="71"/>
      <c r="P72" s="71"/>
      <c r="Q72" s="71"/>
      <c r="R72" s="71"/>
    </row>
    <row r="73" spans="1:19" s="68" customFormat="1">
      <c r="A73" s="211" t="s">
        <v>0</v>
      </c>
      <c r="B73" s="211"/>
      <c r="C73" s="211"/>
      <c r="D73" s="211"/>
      <c r="E73" s="211"/>
      <c r="F73" s="211"/>
      <c r="G73" s="211"/>
      <c r="H73" s="211"/>
      <c r="I73" s="211"/>
      <c r="J73" s="211"/>
      <c r="K73" s="211"/>
      <c r="L73" s="211"/>
      <c r="M73" s="69"/>
      <c r="N73" s="79"/>
      <c r="O73" s="71"/>
      <c r="P73" s="79"/>
      <c r="Q73" s="71"/>
      <c r="R73" s="79"/>
    </row>
    <row r="74" spans="1:19" s="68" customFormat="1">
      <c r="A74" s="211" t="s">
        <v>132</v>
      </c>
      <c r="B74" s="211"/>
      <c r="C74" s="211"/>
      <c r="D74" s="211"/>
      <c r="E74" s="211"/>
      <c r="F74" s="211"/>
      <c r="G74" s="211"/>
      <c r="H74" s="211"/>
      <c r="I74" s="211"/>
      <c r="J74" s="211"/>
      <c r="K74" s="211"/>
      <c r="L74" s="211"/>
      <c r="M74" s="69"/>
      <c r="N74" s="71"/>
      <c r="O74" s="71"/>
      <c r="P74" s="71"/>
      <c r="Q74" s="71"/>
      <c r="R74" s="71"/>
    </row>
    <row r="75" spans="1:19">
      <c r="A75" s="211" t="str">
        <f>A42</f>
        <v>ณ วันที่ 30 กันยายน 2566</v>
      </c>
      <c r="B75" s="211"/>
      <c r="C75" s="211"/>
      <c r="D75" s="211"/>
      <c r="E75" s="211"/>
      <c r="F75" s="211"/>
      <c r="G75" s="211"/>
      <c r="H75" s="211"/>
      <c r="I75" s="211"/>
      <c r="J75" s="211"/>
      <c r="K75" s="211"/>
      <c r="L75" s="211"/>
      <c r="N75" s="79"/>
      <c r="P75" s="79"/>
      <c r="R75" s="79"/>
    </row>
    <row r="76" spans="1:19" s="35" customFormat="1" ht="8.25" customHeight="1">
      <c r="A76" s="82"/>
      <c r="B76" s="82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43"/>
      <c r="N76" s="71"/>
      <c r="O76" s="71"/>
      <c r="P76" s="71"/>
      <c r="Q76" s="71"/>
      <c r="R76" s="71"/>
    </row>
    <row r="77" spans="1:19" s="68" customFormat="1" ht="18.75" customHeight="1">
      <c r="A77" s="33"/>
      <c r="B77" s="33"/>
      <c r="C77" s="33"/>
      <c r="D77" s="33"/>
      <c r="E77" s="33"/>
      <c r="F77" s="36"/>
      <c r="G77" s="36"/>
      <c r="H77" s="36"/>
      <c r="I77" s="36"/>
      <c r="J77" s="36"/>
      <c r="K77" s="36"/>
      <c r="L77" s="37" t="s">
        <v>103</v>
      </c>
      <c r="M77" s="69"/>
      <c r="N77" s="79"/>
      <c r="O77" s="71"/>
      <c r="P77" s="79"/>
      <c r="Q77" s="71"/>
      <c r="R77" s="79"/>
    </row>
    <row r="78" spans="1:19" s="68" customFormat="1" ht="18.75" customHeight="1">
      <c r="A78" s="33"/>
      <c r="B78" s="33"/>
      <c r="C78" s="33"/>
      <c r="D78" s="33"/>
      <c r="E78" s="33"/>
      <c r="F78" s="212" t="s">
        <v>2</v>
      </c>
      <c r="G78" s="212"/>
      <c r="H78" s="212"/>
      <c r="I78" s="38"/>
      <c r="J78" s="212" t="s">
        <v>3</v>
      </c>
      <c r="K78" s="212"/>
      <c r="L78" s="212"/>
      <c r="M78" s="69"/>
      <c r="N78" s="71"/>
      <c r="O78" s="71"/>
      <c r="P78" s="71"/>
      <c r="Q78" s="71"/>
      <c r="R78" s="71"/>
    </row>
    <row r="79" spans="1:19" s="68" customFormat="1" ht="18.75" customHeight="1">
      <c r="A79" s="33"/>
      <c r="B79" s="33"/>
      <c r="C79" s="33"/>
      <c r="D79" s="33"/>
      <c r="E79" s="33"/>
      <c r="F79" s="72" t="s">
        <v>189</v>
      </c>
      <c r="G79" s="73"/>
      <c r="H79" s="72" t="s">
        <v>97</v>
      </c>
      <c r="I79" s="38"/>
      <c r="J79" s="72" t="s">
        <v>189</v>
      </c>
      <c r="K79" s="73"/>
      <c r="L79" s="72" t="s">
        <v>97</v>
      </c>
      <c r="M79" s="69"/>
      <c r="N79" s="79"/>
      <c r="O79" s="71"/>
      <c r="P79" s="79"/>
      <c r="Q79" s="71"/>
      <c r="R79" s="79"/>
    </row>
    <row r="80" spans="1:19" s="68" customFormat="1" ht="18.75" customHeight="1">
      <c r="A80" s="33"/>
      <c r="B80" s="33"/>
      <c r="C80" s="33"/>
      <c r="D80" s="33"/>
      <c r="E80" s="39" t="s">
        <v>4</v>
      </c>
      <c r="F80" s="74" t="s">
        <v>198</v>
      </c>
      <c r="G80" s="73"/>
      <c r="H80" s="74" t="s">
        <v>170</v>
      </c>
      <c r="I80" s="73"/>
      <c r="J80" s="74" t="s">
        <v>198</v>
      </c>
      <c r="K80" s="73"/>
      <c r="L80" s="74" t="s">
        <v>170</v>
      </c>
      <c r="M80" s="69"/>
      <c r="N80" s="71"/>
      <c r="O80" s="71"/>
      <c r="P80" s="71"/>
      <c r="Q80" s="71"/>
      <c r="R80" s="71"/>
    </row>
    <row r="81" spans="1:19" ht="18.75" customHeight="1">
      <c r="A81" s="210" t="s">
        <v>116</v>
      </c>
      <c r="B81" s="210"/>
      <c r="C81" s="210"/>
      <c r="D81" s="210"/>
      <c r="N81" s="79"/>
      <c r="P81" s="79"/>
      <c r="R81" s="79"/>
    </row>
    <row r="82" spans="1:19" s="68" customFormat="1" ht="18.75" customHeight="1">
      <c r="A82" s="42" t="s">
        <v>32</v>
      </c>
      <c r="B82" s="38"/>
      <c r="C82" s="38"/>
      <c r="D82" s="38"/>
      <c r="E82" s="31"/>
      <c r="F82" s="31"/>
      <c r="G82" s="31"/>
      <c r="H82" s="31"/>
      <c r="I82" s="31"/>
      <c r="J82" s="31"/>
      <c r="K82" s="31"/>
      <c r="L82" s="31"/>
      <c r="M82" s="69"/>
      <c r="N82" s="71"/>
      <c r="O82" s="71"/>
      <c r="P82" s="71"/>
      <c r="Q82" s="71"/>
      <c r="R82" s="71"/>
    </row>
    <row r="83" spans="1:19" s="68" customFormat="1" ht="18.75" customHeight="1">
      <c r="A83" s="33"/>
      <c r="B83" s="33" t="s">
        <v>33</v>
      </c>
      <c r="D83" s="33"/>
      <c r="E83" s="38">
        <v>17</v>
      </c>
      <c r="F83" s="31"/>
      <c r="G83" s="31"/>
      <c r="H83" s="31"/>
      <c r="I83" s="31"/>
      <c r="J83" s="31"/>
      <c r="K83" s="31"/>
      <c r="L83" s="31"/>
      <c r="M83" s="69"/>
      <c r="N83" s="79"/>
      <c r="O83" s="71"/>
      <c r="P83" s="79"/>
      <c r="Q83" s="71"/>
      <c r="R83" s="79"/>
    </row>
    <row r="84" spans="1:19" s="68" customFormat="1" ht="18.75" customHeight="1">
      <c r="B84" s="33"/>
      <c r="C84" s="33" t="s">
        <v>39</v>
      </c>
      <c r="E84" s="41"/>
      <c r="F84" s="31"/>
      <c r="G84" s="31"/>
      <c r="H84" s="31"/>
      <c r="I84" s="31"/>
      <c r="J84" s="31"/>
      <c r="K84" s="31"/>
      <c r="L84" s="31"/>
      <c r="M84" s="69"/>
      <c r="N84" s="71"/>
      <c r="O84" s="71"/>
      <c r="P84" s="71"/>
      <c r="Q84" s="71"/>
      <c r="R84" s="71"/>
    </row>
    <row r="85" spans="1:19" s="68" customFormat="1" ht="18.75" customHeight="1" thickBot="1">
      <c r="C85" s="33"/>
      <c r="D85" s="33" t="s">
        <v>150</v>
      </c>
      <c r="E85" s="58"/>
      <c r="F85" s="5">
        <v>337500</v>
      </c>
      <c r="G85" s="1"/>
      <c r="H85" s="5">
        <v>337500</v>
      </c>
      <c r="I85" s="1"/>
      <c r="J85" s="5">
        <v>337500</v>
      </c>
      <c r="K85" s="1"/>
      <c r="L85" s="5">
        <v>337500</v>
      </c>
      <c r="M85" s="69"/>
      <c r="N85" s="71"/>
      <c r="O85" s="71"/>
      <c r="P85" s="71"/>
      <c r="Q85" s="71"/>
      <c r="R85" s="71"/>
    </row>
    <row r="86" spans="1:19" s="68" customFormat="1" ht="18.75" customHeight="1" thickTop="1">
      <c r="B86" s="33"/>
      <c r="C86" s="33" t="s">
        <v>40</v>
      </c>
      <c r="D86" s="33"/>
      <c r="E86" s="41"/>
      <c r="F86" s="1"/>
      <c r="G86" s="1"/>
      <c r="H86" s="1"/>
      <c r="I86" s="1"/>
      <c r="J86" s="1"/>
      <c r="K86" s="1"/>
      <c r="L86" s="1"/>
      <c r="M86" s="69"/>
      <c r="N86" s="79"/>
      <c r="O86" s="71"/>
      <c r="P86" s="79"/>
      <c r="Q86" s="71"/>
      <c r="R86" s="79"/>
    </row>
    <row r="87" spans="1:19" ht="18.75" customHeight="1">
      <c r="C87" s="35"/>
      <c r="D87" s="33" t="s">
        <v>177</v>
      </c>
      <c r="E87" s="58"/>
      <c r="F87" s="1"/>
      <c r="G87" s="16"/>
      <c r="H87" s="1">
        <v>308960</v>
      </c>
      <c r="I87" s="16"/>
      <c r="J87" s="1"/>
      <c r="K87" s="16"/>
      <c r="L87" s="1">
        <v>308960</v>
      </c>
      <c r="S87" s="68"/>
    </row>
    <row r="88" spans="1:19" ht="18.75" customHeight="1">
      <c r="C88" s="35"/>
      <c r="D88" s="33" t="s">
        <v>176</v>
      </c>
      <c r="E88" s="69"/>
      <c r="F88" s="1">
        <v>315026</v>
      </c>
      <c r="G88" s="16"/>
      <c r="I88" s="16"/>
      <c r="J88" s="1">
        <v>315026</v>
      </c>
      <c r="K88" s="16"/>
      <c r="S88" s="68"/>
    </row>
    <row r="89" spans="1:19" ht="18.75" customHeight="1">
      <c r="B89" s="33" t="s">
        <v>34</v>
      </c>
      <c r="C89" s="35"/>
      <c r="D89" s="33"/>
      <c r="E89" s="41"/>
      <c r="F89" s="1">
        <v>245089</v>
      </c>
      <c r="G89" s="16"/>
      <c r="H89" s="1">
        <v>239023</v>
      </c>
      <c r="I89" s="16"/>
      <c r="J89" s="1">
        <v>245089</v>
      </c>
      <c r="K89" s="16"/>
      <c r="L89" s="1">
        <v>239023</v>
      </c>
      <c r="N89" s="79"/>
      <c r="P89" s="79"/>
      <c r="R89" s="79"/>
      <c r="S89" s="68"/>
    </row>
    <row r="90" spans="1:19" s="68" customFormat="1" ht="18.75" customHeight="1">
      <c r="B90" s="33" t="s">
        <v>35</v>
      </c>
      <c r="C90" s="33"/>
      <c r="D90" s="33"/>
      <c r="E90" s="31"/>
      <c r="F90" s="1"/>
      <c r="G90" s="1"/>
      <c r="H90" s="1"/>
      <c r="I90" s="1"/>
      <c r="J90" s="1"/>
      <c r="K90" s="1"/>
      <c r="L90" s="1"/>
      <c r="M90" s="69"/>
      <c r="N90" s="71"/>
      <c r="O90" s="71"/>
      <c r="P90" s="71"/>
      <c r="Q90" s="71"/>
      <c r="R90" s="71"/>
    </row>
    <row r="91" spans="1:19" ht="18.75" customHeight="1">
      <c r="B91" s="68"/>
      <c r="C91" s="33" t="s">
        <v>41</v>
      </c>
      <c r="D91" s="33"/>
      <c r="E91" s="76"/>
      <c r="F91" s="23">
        <v>33750</v>
      </c>
      <c r="G91" s="16"/>
      <c r="H91" s="23">
        <v>33750</v>
      </c>
      <c r="I91" s="16"/>
      <c r="J91" s="23">
        <v>33750</v>
      </c>
      <c r="K91" s="16"/>
      <c r="L91" s="23">
        <v>33750</v>
      </c>
      <c r="N91" s="79"/>
      <c r="P91" s="79"/>
      <c r="R91" s="79"/>
      <c r="S91" s="68"/>
    </row>
    <row r="92" spans="1:19" ht="18.75" customHeight="1">
      <c r="B92" s="68"/>
      <c r="C92" s="33" t="s">
        <v>42</v>
      </c>
      <c r="D92" s="33"/>
      <c r="F92" s="4">
        <v>308599</v>
      </c>
      <c r="G92" s="16"/>
      <c r="H92" s="4">
        <v>217965</v>
      </c>
      <c r="I92" s="16"/>
      <c r="J92" s="4">
        <v>305640</v>
      </c>
      <c r="K92" s="16"/>
      <c r="L92" s="4">
        <v>214625</v>
      </c>
      <c r="S92" s="68"/>
    </row>
    <row r="93" spans="1:19" ht="18.75" customHeight="1">
      <c r="A93" s="35"/>
      <c r="B93" s="33" t="s">
        <v>117</v>
      </c>
      <c r="C93" s="68"/>
      <c r="D93" s="33"/>
      <c r="F93" s="23">
        <v>902464</v>
      </c>
      <c r="G93" s="16"/>
      <c r="H93" s="23">
        <v>799698</v>
      </c>
      <c r="I93" s="16"/>
      <c r="J93" s="23">
        <v>899505</v>
      </c>
      <c r="K93" s="16"/>
      <c r="L93" s="23">
        <v>796358</v>
      </c>
      <c r="M93" s="84">
        <f>SUM(F87:F92)-F93</f>
        <v>0</v>
      </c>
      <c r="N93" s="79"/>
      <c r="O93" s="84">
        <f>SUM(H87:H92)-H93</f>
        <v>0</v>
      </c>
      <c r="P93" s="79"/>
      <c r="Q93" s="84">
        <f>SUM(J87:J92)-J93</f>
        <v>0</v>
      </c>
      <c r="R93" s="79"/>
      <c r="S93" s="84">
        <f>SUM(L87:L92)-L93</f>
        <v>0</v>
      </c>
    </row>
    <row r="94" spans="1:19" ht="18.75" customHeight="1">
      <c r="A94" s="35"/>
      <c r="B94" s="33" t="s">
        <v>36</v>
      </c>
      <c r="C94" s="68"/>
      <c r="D94" s="33"/>
      <c r="F94" s="4">
        <v>23306</v>
      </c>
      <c r="G94" s="16"/>
      <c r="H94" s="4">
        <v>23673</v>
      </c>
      <c r="I94" s="16"/>
      <c r="J94" s="4">
        <v>0</v>
      </c>
      <c r="K94" s="16"/>
      <c r="L94" s="4">
        <v>0</v>
      </c>
      <c r="O94" s="69"/>
      <c r="Q94" s="69"/>
      <c r="S94" s="69"/>
    </row>
    <row r="95" spans="1:19" ht="18.75" customHeight="1">
      <c r="A95" s="44" t="s">
        <v>37</v>
      </c>
      <c r="B95" s="33"/>
      <c r="C95" s="33"/>
      <c r="D95" s="33"/>
      <c r="F95" s="2">
        <v>925770</v>
      </c>
      <c r="G95" s="16"/>
      <c r="H95" s="2">
        <v>823371</v>
      </c>
      <c r="I95" s="16"/>
      <c r="J95" s="2">
        <v>899505</v>
      </c>
      <c r="K95" s="16"/>
      <c r="L95" s="2">
        <v>796358</v>
      </c>
      <c r="M95" s="84">
        <f>SUM(F93:G94)-F95</f>
        <v>0</v>
      </c>
      <c r="N95" s="79"/>
      <c r="O95" s="84">
        <f>SUM(H93:I94)-H95</f>
        <v>0</v>
      </c>
      <c r="P95" s="79"/>
      <c r="Q95" s="84">
        <f>SUM(J93:K94)-J95</f>
        <v>0</v>
      </c>
      <c r="R95" s="79"/>
      <c r="S95" s="84">
        <f>SUM(L93:M94)-L95</f>
        <v>0</v>
      </c>
    </row>
    <row r="96" spans="1:19" ht="18.75" customHeight="1" thickBot="1">
      <c r="A96" s="44" t="s">
        <v>38</v>
      </c>
      <c r="B96" s="33"/>
      <c r="C96" s="33"/>
      <c r="D96" s="33"/>
      <c r="F96" s="3">
        <v>2665148</v>
      </c>
      <c r="G96" s="16"/>
      <c r="H96" s="3">
        <v>1363671</v>
      </c>
      <c r="I96" s="16"/>
      <c r="J96" s="3">
        <v>2621393</v>
      </c>
      <c r="K96" s="16"/>
      <c r="L96" s="3">
        <v>1316458</v>
      </c>
      <c r="M96" s="84">
        <f>F69+F95-F96</f>
        <v>0</v>
      </c>
      <c r="N96" s="85"/>
      <c r="O96" s="84">
        <f>H69+H95-H96</f>
        <v>0</v>
      </c>
      <c r="P96" s="85"/>
      <c r="Q96" s="84">
        <f>J69+J95-J96</f>
        <v>0</v>
      </c>
      <c r="R96" s="85"/>
      <c r="S96" s="84">
        <f>L69+L95-L96</f>
        <v>0</v>
      </c>
    </row>
    <row r="97" spans="1:19" ht="18.75" customHeight="1" thickTop="1">
      <c r="F97" s="16"/>
      <c r="G97" s="16"/>
      <c r="H97" s="16"/>
      <c r="I97" s="16"/>
      <c r="J97" s="16"/>
      <c r="K97" s="16"/>
      <c r="L97" s="23"/>
      <c r="M97" s="84">
        <f>F36-F96</f>
        <v>0</v>
      </c>
      <c r="N97" s="84">
        <f>G36-G96</f>
        <v>0</v>
      </c>
      <c r="O97" s="84">
        <f>H36-H96</f>
        <v>0</v>
      </c>
      <c r="P97" s="84">
        <f>I36-I96</f>
        <v>0</v>
      </c>
      <c r="Q97" s="84">
        <f>J36-J96</f>
        <v>0</v>
      </c>
      <c r="R97" s="84"/>
      <c r="S97" s="84">
        <f>L36-L96</f>
        <v>0</v>
      </c>
    </row>
    <row r="98" spans="1:19" ht="18.75" customHeight="1">
      <c r="F98" s="16"/>
      <c r="G98" s="16"/>
      <c r="H98" s="16"/>
      <c r="I98" s="16"/>
      <c r="J98" s="16"/>
      <c r="K98" s="16"/>
      <c r="L98" s="23"/>
      <c r="M98" s="84"/>
      <c r="N98" s="84"/>
      <c r="O98" s="84"/>
      <c r="P98" s="84"/>
      <c r="Q98" s="84"/>
      <c r="R98" s="84"/>
      <c r="S98" s="84"/>
    </row>
    <row r="99" spans="1:19" ht="18.75" customHeight="1">
      <c r="F99" s="16"/>
      <c r="G99" s="16"/>
      <c r="H99" s="16"/>
      <c r="I99" s="16"/>
      <c r="J99" s="16"/>
      <c r="K99" s="16"/>
      <c r="L99" s="23"/>
      <c r="M99" s="84"/>
      <c r="N99" s="84"/>
      <c r="O99" s="84"/>
      <c r="P99" s="84"/>
      <c r="Q99" s="84"/>
      <c r="R99" s="84"/>
      <c r="S99" s="84"/>
    </row>
    <row r="100" spans="1:19" ht="18.75" customHeight="1">
      <c r="F100" s="16"/>
      <c r="G100" s="16"/>
      <c r="H100" s="16"/>
      <c r="I100" s="16"/>
      <c r="J100" s="16"/>
      <c r="K100" s="16"/>
      <c r="L100" s="23"/>
      <c r="M100" s="84"/>
      <c r="N100" s="84"/>
      <c r="O100" s="84"/>
      <c r="P100" s="84"/>
      <c r="Q100" s="84"/>
      <c r="R100" s="84"/>
      <c r="S100" s="84"/>
    </row>
    <row r="101" spans="1:19" ht="18.75" customHeight="1">
      <c r="A101" s="206"/>
      <c r="B101" s="206"/>
      <c r="C101" s="206"/>
      <c r="D101" s="206"/>
      <c r="E101" s="206"/>
      <c r="F101" s="206"/>
      <c r="G101" s="206"/>
      <c r="H101" s="206"/>
      <c r="I101" s="206"/>
      <c r="J101" s="206"/>
      <c r="K101" s="206"/>
      <c r="L101" s="206"/>
      <c r="N101" s="85"/>
      <c r="P101" s="85"/>
      <c r="R101" s="85"/>
      <c r="S101" s="68"/>
    </row>
    <row r="102" spans="1:19" ht="18.75" customHeight="1">
      <c r="A102" s="38"/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N102" s="85"/>
      <c r="P102" s="85"/>
      <c r="R102" s="85"/>
      <c r="S102" s="68"/>
    </row>
    <row r="103" spans="1:19" ht="18.75" customHeight="1">
      <c r="A103" s="206" t="s">
        <v>194</v>
      </c>
      <c r="B103" s="206"/>
      <c r="C103" s="206"/>
      <c r="D103" s="206"/>
      <c r="E103" s="206"/>
      <c r="F103" s="206"/>
      <c r="G103" s="206"/>
      <c r="H103" s="206"/>
      <c r="I103" s="206"/>
      <c r="J103" s="206"/>
      <c r="K103" s="206"/>
      <c r="L103" s="206"/>
      <c r="N103" s="85"/>
      <c r="P103" s="85"/>
      <c r="R103" s="85"/>
      <c r="S103" s="68"/>
    </row>
    <row r="104" spans="1:19" ht="18.75" customHeight="1">
      <c r="A104" s="206" t="s">
        <v>195</v>
      </c>
      <c r="B104" s="206"/>
      <c r="C104" s="206"/>
      <c r="D104" s="206"/>
      <c r="E104" s="206"/>
      <c r="F104" s="206"/>
      <c r="G104" s="206"/>
      <c r="H104" s="206"/>
      <c r="I104" s="206"/>
      <c r="J104" s="206"/>
      <c r="K104" s="206"/>
      <c r="L104" s="206"/>
      <c r="N104" s="85"/>
      <c r="P104" s="85"/>
      <c r="R104" s="85"/>
      <c r="S104" s="68"/>
    </row>
    <row r="105" spans="1:19" ht="18.75" customHeight="1">
      <c r="A105" s="38"/>
      <c r="B105" s="38"/>
      <c r="C105" s="38"/>
      <c r="D105" s="38"/>
      <c r="E105" s="38" t="s">
        <v>196</v>
      </c>
      <c r="F105" s="38"/>
      <c r="G105" s="38"/>
      <c r="H105" s="38"/>
      <c r="I105" s="38"/>
      <c r="J105" s="38"/>
      <c r="K105" s="38"/>
      <c r="L105" s="38"/>
      <c r="N105" s="85"/>
      <c r="P105" s="85"/>
      <c r="R105" s="85"/>
      <c r="S105" s="68"/>
    </row>
    <row r="106" spans="1:19" ht="21.75" customHeight="1">
      <c r="A106" s="207" t="s">
        <v>163</v>
      </c>
      <c r="B106" s="207"/>
      <c r="C106" s="207"/>
      <c r="D106" s="207"/>
      <c r="E106" s="207"/>
      <c r="F106" s="207"/>
      <c r="G106" s="207"/>
      <c r="H106" s="207"/>
      <c r="I106" s="207"/>
      <c r="J106" s="207"/>
      <c r="K106" s="207"/>
      <c r="L106" s="207"/>
      <c r="N106" s="85"/>
      <c r="P106" s="85"/>
      <c r="R106" s="85"/>
      <c r="S106" s="68"/>
    </row>
    <row r="107" spans="1:19" ht="21.75" customHeight="1">
      <c r="F107" s="16"/>
      <c r="G107" s="16"/>
      <c r="H107" s="16"/>
      <c r="I107" s="16"/>
      <c r="J107" s="16"/>
      <c r="K107" s="16"/>
      <c r="L107" s="16"/>
      <c r="N107" s="85"/>
      <c r="P107" s="85"/>
      <c r="R107" s="85"/>
      <c r="S107" s="68"/>
    </row>
    <row r="108" spans="1:19" ht="21.75" customHeight="1">
      <c r="F108" s="16"/>
      <c r="G108" s="16"/>
      <c r="H108" s="16"/>
      <c r="I108" s="16"/>
      <c r="J108" s="16"/>
      <c r="K108" s="16"/>
      <c r="L108" s="16"/>
      <c r="N108" s="85"/>
      <c r="P108" s="85"/>
      <c r="R108" s="85"/>
      <c r="S108" s="68"/>
    </row>
    <row r="109" spans="1:19" ht="15" customHeight="1">
      <c r="F109" s="16"/>
      <c r="G109" s="16"/>
      <c r="H109" s="16"/>
      <c r="I109" s="16"/>
      <c r="J109" s="16"/>
      <c r="K109" s="16"/>
      <c r="L109" s="16"/>
      <c r="N109" s="85"/>
      <c r="P109" s="85"/>
      <c r="R109" s="85"/>
      <c r="S109" s="68"/>
    </row>
    <row r="110" spans="1:19" s="68" customFormat="1" ht="7.5" customHeight="1">
      <c r="A110" s="80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69"/>
      <c r="N110" s="71"/>
      <c r="O110" s="71"/>
      <c r="P110" s="71"/>
      <c r="Q110" s="71"/>
      <c r="R110" s="71"/>
    </row>
  </sheetData>
  <mergeCells count="26">
    <mergeCell ref="A4:L4"/>
    <mergeCell ref="A12:D12"/>
    <mergeCell ref="J9:L9"/>
    <mergeCell ref="A40:L40"/>
    <mergeCell ref="A48:D48"/>
    <mergeCell ref="A41:L41"/>
    <mergeCell ref="A42:L42"/>
    <mergeCell ref="F9:H9"/>
    <mergeCell ref="A5:L5"/>
    <mergeCell ref="A6:L6"/>
    <mergeCell ref="A101:L101"/>
    <mergeCell ref="A103:L103"/>
    <mergeCell ref="A104:L104"/>
    <mergeCell ref="A106:L106"/>
    <mergeCell ref="A3:L3"/>
    <mergeCell ref="A39:L39"/>
    <mergeCell ref="A72:L72"/>
    <mergeCell ref="A81:D81"/>
    <mergeCell ref="A73:L73"/>
    <mergeCell ref="A74:L74"/>
    <mergeCell ref="A75:L75"/>
    <mergeCell ref="F78:H78"/>
    <mergeCell ref="J78:L78"/>
    <mergeCell ref="F45:H45"/>
    <mergeCell ref="J45:L45"/>
    <mergeCell ref="A22:D22"/>
  </mergeCells>
  <printOptions horizontalCentered="1"/>
  <pageMargins left="0.6692913385826772" right="0.23622047244094491" top="0.51181102362204722" bottom="0.6692913385826772" header="0.51181102362204722" footer="0.55118110236220474"/>
  <pageSetup paperSize="9" orientation="portrait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2" manualBreakCount="2">
    <brk id="36" max="11" man="1"/>
    <brk id="69" max="1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249977111117893"/>
  </sheetPr>
  <dimension ref="A1:V146"/>
  <sheetViews>
    <sheetView view="pageBreakPreview" zoomScaleNormal="100" zoomScaleSheetLayoutView="100" workbookViewId="0">
      <selection activeCell="F12" sqref="F12"/>
    </sheetView>
  </sheetViews>
  <sheetFormatPr defaultColWidth="9.109375" defaultRowHeight="20.100000000000001" customHeight="1"/>
  <cols>
    <col min="1" max="3" width="1.33203125" style="35" customWidth="1"/>
    <col min="4" max="4" width="29.33203125" style="35" customWidth="1"/>
    <col min="5" max="5" width="5" style="67" customWidth="1"/>
    <col min="6" max="6" width="11.6640625" style="35" customWidth="1"/>
    <col min="7" max="7" width="0.6640625" style="35" customWidth="1"/>
    <col min="8" max="8" width="11.6640625" style="35" customWidth="1"/>
    <col min="9" max="9" width="0.6640625" style="35" customWidth="1"/>
    <col min="10" max="10" width="11.6640625" style="35" customWidth="1"/>
    <col min="11" max="11" width="0.6640625" style="35" customWidth="1"/>
    <col min="12" max="12" width="11.6640625" style="35" customWidth="1"/>
    <col min="13" max="13" width="9.109375" style="35"/>
    <col min="14" max="14" width="2.88671875" style="35" customWidth="1"/>
    <col min="15" max="15" width="8.6640625" style="35" customWidth="1"/>
    <col min="16" max="16" width="2.88671875" style="35" customWidth="1"/>
    <col min="17" max="17" width="8.44140625" style="35" customWidth="1"/>
    <col min="18" max="18" width="2.109375" style="35" customWidth="1"/>
    <col min="19" max="19" width="7.109375" style="35" customWidth="1"/>
    <col min="20" max="20" width="9.44140625" style="35" customWidth="1"/>
    <col min="21" max="21" width="4" style="35" bestFit="1" customWidth="1"/>
    <col min="22" max="16384" width="9.109375" style="35"/>
  </cols>
  <sheetData>
    <row r="1" spans="1:22" s="33" customFormat="1" ht="23.7" customHeight="1">
      <c r="A1" s="31"/>
      <c r="B1" s="31"/>
      <c r="C1" s="31"/>
      <c r="D1" s="31"/>
      <c r="E1" s="32"/>
      <c r="F1" s="31"/>
      <c r="G1" s="31"/>
      <c r="H1" s="31"/>
      <c r="I1" s="31"/>
      <c r="J1" s="31"/>
      <c r="K1" s="31"/>
      <c r="L1" s="12" t="s">
        <v>95</v>
      </c>
    </row>
    <row r="2" spans="1:22" s="33" customFormat="1" ht="23.7" customHeight="1">
      <c r="A2" s="31"/>
      <c r="B2" s="31"/>
      <c r="C2" s="31"/>
      <c r="D2" s="31"/>
      <c r="E2" s="32"/>
      <c r="F2" s="31"/>
      <c r="G2" s="31"/>
      <c r="H2" s="31"/>
      <c r="I2" s="31"/>
      <c r="J2" s="31"/>
      <c r="K2" s="31"/>
      <c r="L2" s="13" t="s">
        <v>96</v>
      </c>
    </row>
    <row r="3" spans="1:22" s="33" customFormat="1" ht="23.7" customHeight="1">
      <c r="A3" s="208" t="s">
        <v>93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</row>
    <row r="4" spans="1:22" s="33" customFormat="1" ht="23.7" customHeight="1">
      <c r="A4" s="211" t="s">
        <v>0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</row>
    <row r="5" spans="1:22" s="33" customFormat="1" ht="23.7" customHeight="1">
      <c r="A5" s="211" t="s">
        <v>43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</row>
    <row r="6" spans="1:22" s="33" customFormat="1" ht="23.7" customHeight="1">
      <c r="A6" s="211" t="s">
        <v>199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</row>
    <row r="7" spans="1:22" ht="9.6" customHeight="1">
      <c r="E7" s="35"/>
      <c r="H7" s="16"/>
      <c r="I7" s="16"/>
      <c r="J7" s="16"/>
      <c r="K7" s="16"/>
      <c r="L7" s="16"/>
    </row>
    <row r="8" spans="1:22" s="33" customFormat="1" ht="20.100000000000001" customHeight="1">
      <c r="F8" s="36"/>
      <c r="G8" s="36"/>
      <c r="H8" s="36"/>
      <c r="I8" s="36"/>
      <c r="J8" s="36"/>
      <c r="K8" s="36"/>
      <c r="L8" s="37" t="s">
        <v>103</v>
      </c>
    </row>
    <row r="9" spans="1:22" s="33" customFormat="1" ht="20.100000000000001" customHeight="1">
      <c r="F9" s="212" t="s">
        <v>2</v>
      </c>
      <c r="G9" s="212"/>
      <c r="H9" s="212"/>
      <c r="I9" s="38"/>
      <c r="J9" s="212" t="s">
        <v>3</v>
      </c>
      <c r="K9" s="212"/>
      <c r="L9" s="212"/>
    </row>
    <row r="10" spans="1:22" ht="20.100000000000001" customHeight="1">
      <c r="E10" s="39" t="s">
        <v>4</v>
      </c>
      <c r="F10" s="40">
        <v>2566</v>
      </c>
      <c r="G10" s="41"/>
      <c r="H10" s="40">
        <v>2565</v>
      </c>
      <c r="I10" s="41"/>
      <c r="J10" s="40">
        <v>2566</v>
      </c>
      <c r="K10" s="41"/>
      <c r="L10" s="40">
        <v>2565</v>
      </c>
    </row>
    <row r="11" spans="1:22" ht="20.100000000000001" customHeight="1">
      <c r="A11" s="213" t="s">
        <v>44</v>
      </c>
      <c r="B11" s="213"/>
      <c r="C11" s="213"/>
      <c r="D11" s="213"/>
      <c r="E11" s="35"/>
      <c r="H11" s="33"/>
      <c r="J11" s="16"/>
      <c r="K11" s="16"/>
      <c r="L11" s="16"/>
      <c r="M11" s="43"/>
      <c r="O11" s="43"/>
      <c r="Q11" s="43"/>
      <c r="S11" s="43"/>
    </row>
    <row r="12" spans="1:22" ht="20.100000000000001" customHeight="1">
      <c r="A12" s="33"/>
      <c r="B12" s="33" t="s">
        <v>45</v>
      </c>
      <c r="C12" s="33"/>
      <c r="D12" s="33"/>
      <c r="E12" s="41">
        <v>20</v>
      </c>
      <c r="F12" s="1">
        <v>719191</v>
      </c>
      <c r="G12" s="16"/>
      <c r="H12" s="1">
        <v>393184</v>
      </c>
      <c r="I12" s="16"/>
      <c r="J12" s="1">
        <v>703050</v>
      </c>
      <c r="K12" s="16"/>
      <c r="L12" s="1">
        <v>376754</v>
      </c>
      <c r="M12" s="43"/>
      <c r="O12" s="43"/>
      <c r="Q12" s="43"/>
      <c r="S12" s="43"/>
    </row>
    <row r="13" spans="1:22" ht="20.100000000000001" customHeight="1">
      <c r="A13" s="33"/>
      <c r="B13" s="33" t="s">
        <v>46</v>
      </c>
      <c r="C13" s="33"/>
      <c r="D13" s="33"/>
      <c r="E13" s="35"/>
      <c r="F13" s="1">
        <v>255</v>
      </c>
      <c r="G13" s="16"/>
      <c r="H13" s="1">
        <v>265</v>
      </c>
      <c r="I13" s="16"/>
      <c r="J13" s="1">
        <v>301</v>
      </c>
      <c r="K13" s="16"/>
      <c r="L13" s="1">
        <v>216</v>
      </c>
      <c r="M13" s="43"/>
      <c r="O13" s="43"/>
      <c r="Q13" s="43"/>
      <c r="S13" s="43"/>
    </row>
    <row r="14" spans="1:22" ht="20.100000000000001" customHeight="1">
      <c r="A14" s="33"/>
      <c r="B14" s="44" t="s">
        <v>47</v>
      </c>
      <c r="C14" s="33"/>
      <c r="D14" s="33"/>
      <c r="E14" s="45"/>
      <c r="F14" s="2">
        <v>719446</v>
      </c>
      <c r="G14" s="16"/>
      <c r="H14" s="2">
        <v>393449</v>
      </c>
      <c r="I14" s="16"/>
      <c r="J14" s="2">
        <v>703351</v>
      </c>
      <c r="K14" s="16"/>
      <c r="L14" s="2">
        <v>376970</v>
      </c>
      <c r="M14" s="46">
        <f>SUM(F12:F13)-F14</f>
        <v>0</v>
      </c>
      <c r="O14" s="46">
        <f>SUM(H12:H13)-H14</f>
        <v>0</v>
      </c>
      <c r="Q14" s="46">
        <f>SUM(J12:J13)-J14</f>
        <v>0</v>
      </c>
      <c r="S14" s="46">
        <f>SUM(L12:L13)-L14</f>
        <v>0</v>
      </c>
    </row>
    <row r="15" spans="1:22" s="33" customFormat="1" ht="20.100000000000001" customHeight="1">
      <c r="A15" s="44" t="s">
        <v>48</v>
      </c>
      <c r="E15" s="45"/>
      <c r="F15" s="1"/>
      <c r="G15" s="1"/>
      <c r="H15" s="1"/>
      <c r="I15" s="1"/>
      <c r="J15" s="1"/>
      <c r="K15" s="1"/>
      <c r="L15" s="1"/>
      <c r="M15" s="43"/>
      <c r="N15" s="35"/>
      <c r="O15" s="43"/>
      <c r="P15" s="35"/>
      <c r="Q15" s="43"/>
      <c r="S15" s="43"/>
      <c r="T15" s="35"/>
      <c r="U15" s="35"/>
      <c r="V15" s="35"/>
    </row>
    <row r="16" spans="1:22" s="33" customFormat="1" ht="20.100000000000001" customHeight="1">
      <c r="B16" s="33" t="s">
        <v>49</v>
      </c>
      <c r="E16" s="45"/>
      <c r="F16" s="1">
        <v>586434</v>
      </c>
      <c r="G16" s="1"/>
      <c r="H16" s="1">
        <v>329854</v>
      </c>
      <c r="I16" s="1"/>
      <c r="J16" s="1">
        <v>573355</v>
      </c>
      <c r="K16" s="1"/>
      <c r="L16" s="1">
        <v>315511</v>
      </c>
      <c r="M16" s="43"/>
      <c r="N16" s="35"/>
      <c r="O16" s="43"/>
      <c r="P16" s="35"/>
      <c r="Q16" s="43"/>
      <c r="S16" s="43"/>
      <c r="T16" s="35"/>
      <c r="U16" s="35"/>
      <c r="V16" s="35"/>
    </row>
    <row r="17" spans="1:22" s="33" customFormat="1" ht="20.100000000000001" customHeight="1">
      <c r="B17" s="33" t="s">
        <v>50</v>
      </c>
      <c r="E17" s="47"/>
      <c r="F17" s="1">
        <v>8776</v>
      </c>
      <c r="G17" s="1"/>
      <c r="H17" s="1">
        <v>8094</v>
      </c>
      <c r="I17" s="1"/>
      <c r="J17" s="1">
        <v>8168</v>
      </c>
      <c r="K17" s="1"/>
      <c r="L17" s="1">
        <v>7480</v>
      </c>
      <c r="M17" s="43"/>
      <c r="N17" s="35"/>
      <c r="O17" s="43"/>
      <c r="P17" s="35"/>
      <c r="Q17" s="43"/>
      <c r="S17" s="43"/>
      <c r="T17" s="35"/>
      <c r="U17" s="35"/>
      <c r="V17" s="35"/>
    </row>
    <row r="18" spans="1:22" s="33" customFormat="1" ht="20.100000000000001" customHeight="1">
      <c r="B18" s="33" t="s">
        <v>51</v>
      </c>
      <c r="E18" s="45"/>
      <c r="F18" s="1">
        <v>16331</v>
      </c>
      <c r="G18" s="1"/>
      <c r="H18" s="1">
        <v>13024</v>
      </c>
      <c r="I18" s="1"/>
      <c r="J18" s="1">
        <v>14694</v>
      </c>
      <c r="K18" s="1"/>
      <c r="L18" s="1">
        <v>11422</v>
      </c>
      <c r="M18" s="43"/>
      <c r="N18" s="35"/>
      <c r="O18" s="43"/>
      <c r="P18" s="35"/>
      <c r="Q18" s="43"/>
      <c r="S18" s="43"/>
      <c r="T18" s="35"/>
      <c r="U18" s="35"/>
      <c r="V18" s="35"/>
    </row>
    <row r="19" spans="1:22" s="33" customFormat="1" ht="20.100000000000001" customHeight="1">
      <c r="B19" s="44" t="s">
        <v>52</v>
      </c>
      <c r="E19" s="45"/>
      <c r="F19" s="2">
        <v>611541</v>
      </c>
      <c r="G19" s="1"/>
      <c r="H19" s="2">
        <v>350972</v>
      </c>
      <c r="I19" s="1"/>
      <c r="J19" s="2">
        <v>596217</v>
      </c>
      <c r="K19" s="1"/>
      <c r="L19" s="2">
        <v>334413</v>
      </c>
      <c r="M19" s="46">
        <f>SUM(F16:F18)-F19</f>
        <v>0</v>
      </c>
      <c r="N19" s="35"/>
      <c r="O19" s="46">
        <f>SUM(H16:H18)-H19</f>
        <v>0</v>
      </c>
      <c r="P19" s="35"/>
      <c r="Q19" s="46">
        <f>SUM(J16:J18)-J19</f>
        <v>0</v>
      </c>
      <c r="S19" s="46">
        <f>SUM(L16:L18)-L19</f>
        <v>0</v>
      </c>
      <c r="T19" s="35"/>
      <c r="U19" s="35"/>
      <c r="V19" s="35"/>
    </row>
    <row r="20" spans="1:22" s="33" customFormat="1" ht="20.100000000000001" customHeight="1">
      <c r="A20" s="44" t="s">
        <v>98</v>
      </c>
      <c r="B20" s="44"/>
      <c r="C20" s="44"/>
      <c r="D20" s="44"/>
      <c r="E20" s="45"/>
      <c r="F20" s="1"/>
      <c r="G20" s="1"/>
      <c r="H20" s="16"/>
      <c r="I20" s="1"/>
      <c r="J20" s="1"/>
      <c r="K20" s="1"/>
      <c r="L20" s="16"/>
      <c r="M20" s="43"/>
      <c r="N20" s="35"/>
      <c r="O20" s="43"/>
      <c r="P20" s="35"/>
      <c r="Q20" s="43"/>
      <c r="S20" s="43"/>
      <c r="T20" s="35"/>
      <c r="U20" s="35"/>
      <c r="V20" s="35"/>
    </row>
    <row r="21" spans="1:22" s="33" customFormat="1" ht="20.100000000000001" customHeight="1">
      <c r="A21" s="44"/>
      <c r="B21" s="44" t="s">
        <v>99</v>
      </c>
      <c r="C21" s="44"/>
      <c r="D21" s="44"/>
      <c r="E21" s="45"/>
      <c r="F21" s="1">
        <v>107905</v>
      </c>
      <c r="G21" s="1"/>
      <c r="H21" s="1">
        <v>42477</v>
      </c>
      <c r="I21" s="1"/>
      <c r="J21" s="1">
        <v>107134</v>
      </c>
      <c r="K21" s="1"/>
      <c r="L21" s="1">
        <v>42557</v>
      </c>
      <c r="M21" s="46">
        <f>F14-F19-F21</f>
        <v>0</v>
      </c>
      <c r="N21" s="35"/>
      <c r="O21" s="46">
        <f>H14-H19-H21</f>
        <v>0</v>
      </c>
      <c r="P21" s="35"/>
      <c r="Q21" s="46">
        <f>J14-J19-J21</f>
        <v>0</v>
      </c>
      <c r="S21" s="46">
        <f>L14-L19-L21</f>
        <v>0</v>
      </c>
      <c r="T21" s="35"/>
      <c r="U21" s="35"/>
      <c r="V21" s="35"/>
    </row>
    <row r="22" spans="1:22" s="33" customFormat="1" ht="20.100000000000001" customHeight="1">
      <c r="B22" s="33" t="s">
        <v>53</v>
      </c>
      <c r="E22" s="45"/>
      <c r="F22" s="48">
        <v>315</v>
      </c>
      <c r="G22" s="1"/>
      <c r="H22" s="48">
        <v>256</v>
      </c>
      <c r="I22" s="1"/>
      <c r="J22" s="48">
        <v>316</v>
      </c>
      <c r="K22" s="1"/>
      <c r="L22" s="48">
        <v>248</v>
      </c>
      <c r="M22" s="46"/>
      <c r="N22" s="35"/>
      <c r="O22" s="46"/>
      <c r="P22" s="35"/>
      <c r="Q22" s="46"/>
      <c r="S22" s="46"/>
      <c r="T22" s="35"/>
      <c r="U22" s="35"/>
      <c r="V22" s="35"/>
    </row>
    <row r="23" spans="1:22" s="33" customFormat="1" ht="20.100000000000001" customHeight="1">
      <c r="A23" s="44" t="s">
        <v>54</v>
      </c>
      <c r="E23" s="45"/>
      <c r="F23" s="1">
        <v>107590</v>
      </c>
      <c r="G23" s="1"/>
      <c r="H23" s="1">
        <v>42221</v>
      </c>
      <c r="I23" s="1"/>
      <c r="J23" s="1">
        <v>106818</v>
      </c>
      <c r="K23" s="1"/>
      <c r="L23" s="1">
        <v>42309</v>
      </c>
      <c r="M23" s="46">
        <f>F21-F22-F23</f>
        <v>0</v>
      </c>
      <c r="N23" s="35"/>
      <c r="O23" s="46">
        <f>H21-H22-H23</f>
        <v>0</v>
      </c>
      <c r="P23" s="35"/>
      <c r="Q23" s="46">
        <f>J21-J22-J23</f>
        <v>0</v>
      </c>
      <c r="S23" s="46">
        <f>L21-L22-L23</f>
        <v>0</v>
      </c>
      <c r="T23" s="35"/>
      <c r="U23" s="35"/>
      <c r="V23" s="35"/>
    </row>
    <row r="24" spans="1:22" s="33" customFormat="1" ht="20.100000000000001" customHeight="1">
      <c r="A24" s="49"/>
      <c r="B24" s="49" t="s">
        <v>55</v>
      </c>
      <c r="E24" s="41">
        <v>18</v>
      </c>
      <c r="F24" s="48">
        <v>21979</v>
      </c>
      <c r="G24" s="1"/>
      <c r="H24" s="48">
        <v>8555</v>
      </c>
      <c r="I24" s="1"/>
      <c r="J24" s="48">
        <v>21818</v>
      </c>
      <c r="K24" s="1"/>
      <c r="L24" s="48">
        <v>8572</v>
      </c>
      <c r="M24" s="46">
        <f>F23-F24-F25</f>
        <v>0</v>
      </c>
      <c r="N24" s="35"/>
      <c r="O24" s="46">
        <f>H23-H24-H25</f>
        <v>0</v>
      </c>
      <c r="P24" s="35"/>
      <c r="Q24" s="46">
        <f>J23-J24-J25</f>
        <v>0</v>
      </c>
      <c r="S24" s="46">
        <f>L23-L24-L25</f>
        <v>0</v>
      </c>
      <c r="T24" s="35"/>
      <c r="U24" s="35"/>
      <c r="V24" s="35"/>
    </row>
    <row r="25" spans="1:22" s="33" customFormat="1" ht="20.100000000000001" customHeight="1">
      <c r="A25" s="44" t="s">
        <v>104</v>
      </c>
      <c r="E25" s="50"/>
      <c r="F25" s="2">
        <v>85611</v>
      </c>
      <c r="G25" s="1"/>
      <c r="H25" s="2">
        <v>33666</v>
      </c>
      <c r="I25" s="1"/>
      <c r="J25" s="2">
        <v>85000</v>
      </c>
      <c r="K25" s="1"/>
      <c r="L25" s="2">
        <v>33737</v>
      </c>
      <c r="M25" s="43"/>
      <c r="N25" s="35"/>
      <c r="O25" s="43"/>
      <c r="P25" s="35"/>
      <c r="Q25" s="43"/>
      <c r="S25" s="43"/>
      <c r="T25" s="35"/>
      <c r="U25" s="35"/>
      <c r="V25" s="35"/>
    </row>
    <row r="26" spans="1:22" ht="20.100000000000001" customHeight="1">
      <c r="A26" s="51" t="s">
        <v>186</v>
      </c>
      <c r="B26" s="43"/>
      <c r="C26" s="43"/>
      <c r="D26" s="43"/>
      <c r="E26" s="41"/>
      <c r="F26" s="1"/>
      <c r="G26" s="1"/>
      <c r="H26" s="1"/>
      <c r="I26" s="1"/>
      <c r="J26" s="1"/>
      <c r="K26" s="1"/>
      <c r="L26" s="1"/>
      <c r="M26" s="43"/>
      <c r="N26" s="43"/>
      <c r="O26" s="43"/>
    </row>
    <row r="27" spans="1:22" s="33" customFormat="1" ht="20.100000000000001" customHeight="1">
      <c r="A27" s="33" t="s">
        <v>137</v>
      </c>
      <c r="E27" s="50"/>
      <c r="F27" s="1"/>
      <c r="G27" s="1"/>
      <c r="H27" s="1"/>
      <c r="I27" s="1"/>
      <c r="J27" s="1"/>
      <c r="K27" s="1"/>
      <c r="L27" s="1"/>
      <c r="M27" s="43"/>
      <c r="N27" s="35"/>
      <c r="O27" s="43"/>
      <c r="P27" s="35"/>
      <c r="Q27" s="43"/>
      <c r="S27" s="43"/>
      <c r="T27" s="35"/>
      <c r="U27" s="35"/>
      <c r="V27" s="35"/>
    </row>
    <row r="28" spans="1:22" s="33" customFormat="1" ht="20.100000000000001" customHeight="1">
      <c r="A28" s="44"/>
      <c r="B28" s="33" t="s">
        <v>138</v>
      </c>
      <c r="E28" s="50"/>
      <c r="F28" s="1"/>
      <c r="G28" s="1"/>
      <c r="H28" s="1"/>
      <c r="I28" s="1"/>
      <c r="J28" s="1"/>
      <c r="K28" s="1"/>
      <c r="L28" s="1"/>
      <c r="M28" s="43"/>
      <c r="N28" s="35"/>
      <c r="O28" s="43"/>
      <c r="P28" s="35"/>
      <c r="Q28" s="43"/>
      <c r="S28" s="43"/>
      <c r="T28" s="35"/>
      <c r="U28" s="35"/>
      <c r="V28" s="35"/>
    </row>
    <row r="29" spans="1:22" s="33" customFormat="1" ht="20.100000000000001" customHeight="1">
      <c r="A29" s="44"/>
      <c r="B29" s="33" t="s">
        <v>162</v>
      </c>
      <c r="E29" s="50"/>
      <c r="F29" s="1"/>
      <c r="G29" s="1"/>
      <c r="H29" s="1"/>
      <c r="I29" s="1"/>
      <c r="J29" s="1"/>
      <c r="K29" s="1"/>
      <c r="L29" s="1"/>
      <c r="M29" s="43"/>
      <c r="N29" s="35"/>
      <c r="O29" s="43"/>
      <c r="P29" s="35"/>
      <c r="Q29" s="43"/>
      <c r="S29" s="43"/>
      <c r="T29" s="35"/>
      <c r="U29" s="35"/>
      <c r="V29" s="35"/>
    </row>
    <row r="30" spans="1:22" s="33" customFormat="1" ht="20.100000000000001" customHeight="1">
      <c r="A30" s="44"/>
      <c r="C30" s="33" t="s">
        <v>139</v>
      </c>
      <c r="E30" s="41"/>
      <c r="F30" s="4">
        <v>0</v>
      </c>
      <c r="G30" s="1"/>
      <c r="H30" s="4">
        <v>0</v>
      </c>
      <c r="I30" s="1"/>
      <c r="J30" s="4">
        <v>0</v>
      </c>
      <c r="K30" s="1"/>
      <c r="L30" s="4">
        <v>0</v>
      </c>
      <c r="M30" s="43"/>
      <c r="N30" s="35"/>
      <c r="O30" s="43"/>
      <c r="P30" s="35"/>
      <c r="Q30" s="43"/>
      <c r="S30" s="43"/>
      <c r="T30" s="35"/>
      <c r="U30" s="35"/>
      <c r="V30" s="35"/>
    </row>
    <row r="31" spans="1:22" s="33" customFormat="1" ht="20.100000000000001" customHeight="1">
      <c r="A31" s="44" t="s">
        <v>105</v>
      </c>
      <c r="E31" s="43"/>
      <c r="F31" s="4">
        <v>0</v>
      </c>
      <c r="G31" s="1"/>
      <c r="H31" s="4">
        <v>0</v>
      </c>
      <c r="I31" s="1"/>
      <c r="J31" s="4">
        <v>0</v>
      </c>
      <c r="K31" s="1"/>
      <c r="L31" s="4">
        <v>0</v>
      </c>
      <c r="M31" s="43"/>
      <c r="N31" s="35"/>
      <c r="O31" s="43"/>
      <c r="P31" s="35"/>
      <c r="Q31" s="43"/>
      <c r="S31" s="43"/>
      <c r="T31" s="35"/>
      <c r="U31" s="35"/>
      <c r="V31" s="35"/>
    </row>
    <row r="32" spans="1:22" s="33" customFormat="1" ht="20.100000000000001" customHeight="1" thickBot="1">
      <c r="A32" s="44" t="s">
        <v>106</v>
      </c>
      <c r="F32" s="5">
        <v>85611</v>
      </c>
      <c r="G32" s="1"/>
      <c r="H32" s="5">
        <v>33666</v>
      </c>
      <c r="I32" s="1"/>
      <c r="J32" s="5">
        <v>85000</v>
      </c>
      <c r="K32" s="1"/>
      <c r="L32" s="5">
        <v>33737</v>
      </c>
      <c r="M32" s="46">
        <f>F25+F31-F32</f>
        <v>0</v>
      </c>
      <c r="N32" s="35"/>
      <c r="O32" s="46">
        <f>H25+H31-H32</f>
        <v>0</v>
      </c>
      <c r="P32" s="35"/>
      <c r="Q32" s="46">
        <f>J25-J32</f>
        <v>0</v>
      </c>
      <c r="S32" s="46">
        <f>L25+L31-L32</f>
        <v>0</v>
      </c>
      <c r="T32" s="35"/>
      <c r="U32" s="35"/>
      <c r="V32" s="35"/>
    </row>
    <row r="33" spans="1:22" ht="6" customHeight="1" thickTop="1">
      <c r="E33" s="35"/>
      <c r="F33" s="16"/>
      <c r="G33" s="16"/>
      <c r="H33" s="16"/>
      <c r="I33" s="16"/>
      <c r="J33" s="16"/>
      <c r="K33" s="16"/>
      <c r="L33" s="1"/>
    </row>
    <row r="34" spans="1:22" s="33" customFormat="1" ht="20.100000000000001" customHeight="1">
      <c r="A34" s="44" t="s">
        <v>56</v>
      </c>
      <c r="F34" s="1"/>
      <c r="G34" s="1"/>
      <c r="H34" s="1"/>
      <c r="I34" s="1"/>
      <c r="J34" s="1"/>
      <c r="K34" s="1"/>
      <c r="L34" s="1"/>
      <c r="N34" s="35"/>
      <c r="O34" s="35"/>
      <c r="P34" s="35"/>
    </row>
    <row r="35" spans="1:22" s="33" customFormat="1" ht="20.100000000000001" customHeight="1" thickBot="1">
      <c r="B35" s="33" t="s">
        <v>118</v>
      </c>
      <c r="F35" s="1">
        <v>85312</v>
      </c>
      <c r="G35" s="1"/>
      <c r="H35" s="1">
        <v>33701</v>
      </c>
      <c r="I35" s="1"/>
      <c r="J35" s="5">
        <v>85000</v>
      </c>
      <c r="K35" s="1"/>
      <c r="L35" s="5">
        <v>33737</v>
      </c>
      <c r="N35" s="35"/>
      <c r="O35" s="35"/>
      <c r="P35" s="35"/>
    </row>
    <row r="36" spans="1:22" s="33" customFormat="1" ht="20.100000000000001" customHeight="1" thickTop="1">
      <c r="B36" s="33" t="s">
        <v>60</v>
      </c>
      <c r="F36" s="1"/>
      <c r="G36" s="1"/>
      <c r="H36" s="1"/>
      <c r="I36" s="1"/>
      <c r="J36" s="1"/>
      <c r="K36" s="1"/>
      <c r="L36" s="1"/>
      <c r="N36" s="35"/>
      <c r="O36" s="35"/>
      <c r="P36" s="35"/>
    </row>
    <row r="37" spans="1:22" s="33" customFormat="1" ht="20.100000000000001" customHeight="1">
      <c r="C37" s="33" t="s">
        <v>61</v>
      </c>
      <c r="F37" s="1">
        <v>299</v>
      </c>
      <c r="G37" s="1"/>
      <c r="H37" s="1">
        <v>-35</v>
      </c>
      <c r="I37" s="1"/>
      <c r="J37" s="1"/>
      <c r="K37" s="1"/>
      <c r="L37" s="1"/>
      <c r="N37" s="35"/>
      <c r="O37" s="35"/>
      <c r="P37" s="35"/>
    </row>
    <row r="38" spans="1:22" s="33" customFormat="1" ht="20.100000000000001" customHeight="1" thickBot="1">
      <c r="F38" s="3">
        <v>85611</v>
      </c>
      <c r="G38" s="1"/>
      <c r="H38" s="3">
        <v>33666</v>
      </c>
      <c r="I38" s="1"/>
      <c r="J38" s="1"/>
      <c r="K38" s="1"/>
      <c r="L38" s="1"/>
      <c r="M38" s="52">
        <f>SUM(F35:F37)-F38</f>
        <v>0</v>
      </c>
      <c r="N38" s="35"/>
      <c r="O38" s="52">
        <f>SUM(H35:H37)-H38</f>
        <v>0</v>
      </c>
      <c r="P38" s="35"/>
      <c r="Q38" s="52">
        <f>J35-J32</f>
        <v>0</v>
      </c>
      <c r="S38" s="52">
        <f>L35-L32</f>
        <v>0</v>
      </c>
    </row>
    <row r="39" spans="1:22" s="33" customFormat="1" ht="20.100000000000001" customHeight="1" thickTop="1">
      <c r="F39" s="1"/>
      <c r="G39" s="1"/>
      <c r="H39" s="1"/>
      <c r="I39" s="1"/>
      <c r="J39" s="1"/>
      <c r="K39" s="1"/>
      <c r="L39" s="1"/>
      <c r="M39" s="52"/>
      <c r="N39" s="35"/>
      <c r="O39" s="52"/>
      <c r="P39" s="35"/>
      <c r="Q39" s="52"/>
      <c r="S39" s="52"/>
    </row>
    <row r="40" spans="1:22" s="33" customFormat="1" ht="20.100000000000001" customHeight="1">
      <c r="F40" s="1"/>
      <c r="G40" s="1"/>
      <c r="H40" s="1"/>
      <c r="I40" s="1"/>
      <c r="J40" s="1"/>
      <c r="K40" s="1"/>
      <c r="L40" s="1"/>
      <c r="M40" s="52"/>
      <c r="N40" s="35"/>
      <c r="O40" s="52"/>
      <c r="P40" s="35"/>
      <c r="Q40" s="52"/>
      <c r="S40" s="52"/>
    </row>
    <row r="41" spans="1:22" s="33" customFormat="1" ht="23.25" customHeight="1">
      <c r="A41" s="31"/>
      <c r="B41" s="53"/>
      <c r="C41" s="31"/>
      <c r="D41" s="31"/>
      <c r="E41" s="31"/>
      <c r="F41" s="10"/>
      <c r="G41" s="10"/>
      <c r="H41" s="10"/>
      <c r="I41" s="10"/>
      <c r="J41" s="10"/>
      <c r="K41" s="10"/>
      <c r="L41" s="12" t="s">
        <v>95</v>
      </c>
      <c r="N41" s="35"/>
      <c r="O41" s="35"/>
      <c r="P41" s="35"/>
      <c r="T41" s="35"/>
      <c r="U41" s="35"/>
      <c r="V41" s="35"/>
    </row>
    <row r="42" spans="1:22" s="33" customFormat="1" ht="23.25" customHeight="1">
      <c r="A42" s="31"/>
      <c r="B42" s="53"/>
      <c r="C42" s="31"/>
      <c r="D42" s="31"/>
      <c r="E42" s="31"/>
      <c r="F42" s="10"/>
      <c r="G42" s="10"/>
      <c r="H42" s="10"/>
      <c r="I42" s="10"/>
      <c r="J42" s="10"/>
      <c r="K42" s="10"/>
      <c r="L42" s="13" t="s">
        <v>96</v>
      </c>
      <c r="N42" s="35"/>
      <c r="O42" s="35"/>
      <c r="P42" s="35"/>
    </row>
    <row r="43" spans="1:22" s="33" customFormat="1" ht="23.25" customHeight="1">
      <c r="A43" s="208" t="s">
        <v>94</v>
      </c>
      <c r="B43" s="209"/>
      <c r="C43" s="209"/>
      <c r="D43" s="209"/>
      <c r="E43" s="209"/>
      <c r="F43" s="209"/>
      <c r="G43" s="209"/>
      <c r="H43" s="209"/>
      <c r="I43" s="209"/>
      <c r="J43" s="209"/>
      <c r="K43" s="209"/>
      <c r="L43" s="209"/>
      <c r="N43" s="35"/>
      <c r="O43" s="35"/>
      <c r="P43" s="35"/>
    </row>
    <row r="44" spans="1:22" s="33" customFormat="1" ht="23.25" customHeight="1">
      <c r="A44" s="211" t="s">
        <v>0</v>
      </c>
      <c r="B44" s="211"/>
      <c r="C44" s="211"/>
      <c r="D44" s="211"/>
      <c r="E44" s="211"/>
      <c r="F44" s="211"/>
      <c r="G44" s="211"/>
      <c r="H44" s="211"/>
      <c r="I44" s="211"/>
      <c r="J44" s="211"/>
      <c r="K44" s="211"/>
      <c r="L44" s="211"/>
      <c r="N44" s="35"/>
      <c r="O44" s="35"/>
      <c r="P44" s="35"/>
    </row>
    <row r="45" spans="1:22" s="33" customFormat="1" ht="23.25" customHeight="1">
      <c r="A45" s="211" t="s">
        <v>90</v>
      </c>
      <c r="B45" s="211"/>
      <c r="C45" s="211"/>
      <c r="D45" s="211"/>
      <c r="E45" s="211"/>
      <c r="F45" s="211"/>
      <c r="G45" s="211"/>
      <c r="H45" s="211"/>
      <c r="I45" s="211"/>
      <c r="J45" s="211"/>
      <c r="K45" s="211"/>
      <c r="L45" s="211"/>
      <c r="N45" s="35"/>
      <c r="O45" s="35"/>
      <c r="P45" s="35"/>
    </row>
    <row r="46" spans="1:22" s="33" customFormat="1" ht="23.25" customHeight="1">
      <c r="A46" s="211" t="str">
        <f>A6</f>
        <v>สำหรับงวดสามเดือนสิ้นสุดวันที่ 30 กันยายน 2566</v>
      </c>
      <c r="B46" s="211"/>
      <c r="C46" s="211"/>
      <c r="D46" s="211"/>
      <c r="E46" s="211"/>
      <c r="F46" s="211"/>
      <c r="G46" s="211"/>
      <c r="H46" s="211"/>
      <c r="I46" s="211"/>
      <c r="J46" s="211"/>
      <c r="K46" s="211"/>
      <c r="L46" s="211"/>
      <c r="N46" s="35"/>
      <c r="O46" s="35"/>
      <c r="P46" s="35"/>
    </row>
    <row r="47" spans="1:22" ht="10.199999999999999" customHeight="1">
      <c r="E47" s="35"/>
      <c r="H47" s="16"/>
      <c r="I47" s="16"/>
      <c r="J47" s="16"/>
      <c r="K47" s="16"/>
      <c r="L47" s="16"/>
    </row>
    <row r="48" spans="1:22" s="33" customFormat="1" ht="20.100000000000001" customHeight="1">
      <c r="F48" s="36"/>
      <c r="G48" s="36"/>
      <c r="H48" s="36"/>
      <c r="I48" s="36"/>
      <c r="J48" s="36"/>
      <c r="K48" s="36"/>
      <c r="L48" s="37" t="s">
        <v>103</v>
      </c>
      <c r="N48" s="35"/>
      <c r="O48" s="35"/>
      <c r="P48" s="35"/>
    </row>
    <row r="49" spans="1:20" s="33" customFormat="1" ht="20.100000000000001" customHeight="1">
      <c r="F49" s="212" t="s">
        <v>2</v>
      </c>
      <c r="G49" s="212"/>
      <c r="H49" s="212"/>
      <c r="I49" s="38"/>
      <c r="J49" s="212" t="s">
        <v>3</v>
      </c>
      <c r="K49" s="212"/>
      <c r="L49" s="212"/>
      <c r="N49" s="35"/>
      <c r="O49" s="35"/>
      <c r="P49" s="35"/>
    </row>
    <row r="50" spans="1:20" s="33" customFormat="1" ht="20.100000000000001" customHeight="1">
      <c r="E50" s="39" t="s">
        <v>4</v>
      </c>
      <c r="F50" s="40">
        <v>2566</v>
      </c>
      <c r="G50" s="41"/>
      <c r="H50" s="40">
        <v>2565</v>
      </c>
      <c r="I50" s="41"/>
      <c r="J50" s="40">
        <v>2566</v>
      </c>
      <c r="K50" s="41"/>
      <c r="L50" s="40">
        <v>2565</v>
      </c>
      <c r="N50" s="35"/>
      <c r="O50" s="35"/>
      <c r="P50" s="35"/>
    </row>
    <row r="51" spans="1:20" s="33" customFormat="1" ht="20.100000000000001" customHeight="1">
      <c r="A51" s="44" t="s">
        <v>57</v>
      </c>
      <c r="F51" s="1"/>
      <c r="G51" s="1"/>
      <c r="H51" s="1"/>
      <c r="I51" s="1"/>
      <c r="J51" s="1"/>
      <c r="K51" s="1"/>
      <c r="L51" s="1"/>
      <c r="M51" s="52">
        <f>F38-F25</f>
        <v>0</v>
      </c>
      <c r="N51" s="35"/>
      <c r="O51" s="52">
        <f>H38-H25</f>
        <v>0</v>
      </c>
      <c r="P51" s="35"/>
      <c r="Q51" s="52">
        <f>J52-J35</f>
        <v>0</v>
      </c>
      <c r="R51" s="52"/>
      <c r="S51" s="52">
        <f>L52-L35</f>
        <v>0</v>
      </c>
      <c r="T51" s="52"/>
    </row>
    <row r="52" spans="1:20" s="33" customFormat="1" ht="20.100000000000001" customHeight="1" thickBot="1">
      <c r="B52" s="33" t="s">
        <v>118</v>
      </c>
      <c r="F52" s="1">
        <v>85312</v>
      </c>
      <c r="G52" s="1"/>
      <c r="H52" s="1">
        <v>33701</v>
      </c>
      <c r="I52" s="1"/>
      <c r="J52" s="5">
        <v>85000</v>
      </c>
      <c r="K52" s="1"/>
      <c r="L52" s="5">
        <v>33737</v>
      </c>
      <c r="N52" s="35"/>
      <c r="O52" s="35"/>
      <c r="P52" s="35"/>
    </row>
    <row r="53" spans="1:20" s="33" customFormat="1" ht="20.100000000000001" customHeight="1" thickTop="1">
      <c r="B53" s="33" t="s">
        <v>60</v>
      </c>
      <c r="G53" s="1"/>
      <c r="I53" s="1"/>
      <c r="J53" s="1"/>
      <c r="K53" s="1"/>
      <c r="L53" s="1"/>
      <c r="N53" s="35"/>
      <c r="O53" s="35"/>
      <c r="P53" s="35"/>
    </row>
    <row r="54" spans="1:20" s="33" customFormat="1" ht="20.100000000000001" customHeight="1">
      <c r="C54" s="33" t="s">
        <v>61</v>
      </c>
      <c r="F54" s="1">
        <v>299</v>
      </c>
      <c r="G54" s="1"/>
      <c r="H54" s="52">
        <v>-35</v>
      </c>
      <c r="I54" s="1"/>
      <c r="J54" s="1"/>
      <c r="K54" s="1"/>
      <c r="L54" s="1"/>
      <c r="M54" s="43"/>
      <c r="N54" s="43"/>
      <c r="O54" s="43"/>
      <c r="P54" s="35"/>
    </row>
    <row r="55" spans="1:20" s="33" customFormat="1" ht="20.100000000000001" customHeight="1" thickBot="1">
      <c r="F55" s="3">
        <v>85611</v>
      </c>
      <c r="G55" s="1"/>
      <c r="H55" s="3">
        <v>33666</v>
      </c>
      <c r="I55" s="1"/>
      <c r="J55" s="1"/>
      <c r="K55" s="1"/>
      <c r="L55" s="1"/>
      <c r="M55" s="46">
        <f>SUM(F52:F54)-F55</f>
        <v>0</v>
      </c>
      <c r="N55" s="43"/>
      <c r="O55" s="46">
        <f>SUM(H52:H54)-H55</f>
        <v>0</v>
      </c>
      <c r="P55" s="35"/>
    </row>
    <row r="56" spans="1:20" s="33" customFormat="1" ht="20.100000000000001" customHeight="1" thickTop="1">
      <c r="A56" s="44" t="s">
        <v>58</v>
      </c>
      <c r="E56" s="41">
        <v>19</v>
      </c>
      <c r="F56" s="1"/>
      <c r="G56" s="1"/>
      <c r="H56" s="1"/>
      <c r="I56" s="1"/>
      <c r="J56" s="1"/>
      <c r="K56" s="1"/>
      <c r="L56" s="1"/>
      <c r="M56" s="43"/>
      <c r="N56" s="43"/>
      <c r="O56" s="43"/>
      <c r="P56" s="35"/>
    </row>
    <row r="57" spans="1:20" s="33" customFormat="1" ht="20.100000000000001" customHeight="1">
      <c r="A57" s="44" t="s">
        <v>59</v>
      </c>
      <c r="F57" s="1"/>
      <c r="G57" s="1"/>
      <c r="H57" s="1"/>
      <c r="I57" s="1"/>
      <c r="J57" s="1"/>
      <c r="K57" s="1"/>
      <c r="L57" s="1"/>
      <c r="M57" s="46">
        <f>F25-F38</f>
        <v>0</v>
      </c>
      <c r="N57" s="46"/>
      <c r="O57" s="46">
        <f>H25-H38</f>
        <v>0</v>
      </c>
      <c r="P57" s="52"/>
      <c r="Q57" s="52"/>
      <c r="R57" s="52"/>
      <c r="S57" s="52"/>
    </row>
    <row r="58" spans="1:20" s="33" customFormat="1" ht="20.100000000000001" customHeight="1" thickBot="1">
      <c r="A58" s="33" t="s">
        <v>119</v>
      </c>
      <c r="F58" s="54">
        <v>0.14000000000000001</v>
      </c>
      <c r="G58" s="6"/>
      <c r="H58" s="54">
        <v>0.06</v>
      </c>
      <c r="I58" s="6"/>
      <c r="J58" s="54">
        <v>0.13</v>
      </c>
      <c r="K58" s="6"/>
      <c r="L58" s="54">
        <v>0.06</v>
      </c>
      <c r="M58" s="43"/>
      <c r="N58" s="43"/>
      <c r="O58" s="43"/>
      <c r="P58" s="35"/>
    </row>
    <row r="59" spans="1:20" ht="20.100000000000001" customHeight="1" thickTop="1">
      <c r="A59" s="44" t="s">
        <v>157</v>
      </c>
      <c r="B59" s="55"/>
      <c r="C59" s="55"/>
      <c r="E59" s="35"/>
      <c r="F59" s="17"/>
      <c r="G59" s="17"/>
      <c r="H59" s="17"/>
      <c r="I59" s="17"/>
      <c r="J59" s="17"/>
      <c r="K59" s="17"/>
      <c r="L59" s="17"/>
      <c r="M59" s="46">
        <f>F32-F55</f>
        <v>0</v>
      </c>
      <c r="N59" s="43"/>
      <c r="O59" s="46">
        <f>H32-H55</f>
        <v>0</v>
      </c>
    </row>
    <row r="60" spans="1:20" ht="20.100000000000001" customHeight="1" thickBot="1">
      <c r="A60" s="55"/>
      <c r="B60" s="33" t="s">
        <v>158</v>
      </c>
      <c r="C60" s="55"/>
      <c r="E60" s="35"/>
      <c r="F60" s="54">
        <v>0.13</v>
      </c>
      <c r="G60" s="17"/>
      <c r="H60" s="56">
        <v>0.06</v>
      </c>
      <c r="I60" s="17"/>
      <c r="J60" s="54">
        <v>0.13</v>
      </c>
      <c r="K60" s="17"/>
      <c r="L60" s="56">
        <v>0.06</v>
      </c>
      <c r="M60" s="43"/>
      <c r="N60" s="43"/>
      <c r="O60" s="43"/>
    </row>
    <row r="61" spans="1:20" ht="20.100000000000001" customHeight="1" thickTop="1">
      <c r="A61" s="55"/>
      <c r="B61" s="57"/>
      <c r="C61" s="55"/>
      <c r="E61" s="35"/>
      <c r="F61" s="6"/>
      <c r="G61" s="17"/>
      <c r="H61" s="6"/>
      <c r="I61" s="17"/>
      <c r="J61" s="6"/>
      <c r="K61" s="17"/>
      <c r="L61" s="6" t="s">
        <v>173</v>
      </c>
      <c r="M61" s="43"/>
      <c r="N61" s="43"/>
      <c r="O61" s="43"/>
    </row>
    <row r="62" spans="1:20" ht="20.100000000000001" customHeight="1">
      <c r="A62" s="55"/>
      <c r="B62" s="57"/>
      <c r="C62" s="55"/>
      <c r="E62" s="35"/>
      <c r="F62" s="6"/>
      <c r="G62" s="17"/>
      <c r="H62" s="6"/>
      <c r="I62" s="17"/>
      <c r="J62" s="6"/>
      <c r="K62" s="17"/>
      <c r="L62" s="6"/>
      <c r="M62" s="43"/>
      <c r="N62" s="43"/>
      <c r="O62" s="43"/>
    </row>
    <row r="63" spans="1:20" ht="20.100000000000001" customHeight="1">
      <c r="A63" s="55"/>
      <c r="B63" s="57"/>
      <c r="C63" s="55"/>
      <c r="E63" s="35"/>
      <c r="F63" s="6"/>
      <c r="G63" s="17"/>
      <c r="H63" s="6"/>
      <c r="I63" s="17"/>
      <c r="J63" s="6"/>
      <c r="K63" s="17"/>
      <c r="L63" s="6"/>
      <c r="M63" s="43"/>
      <c r="N63" s="43"/>
      <c r="O63" s="43"/>
    </row>
    <row r="64" spans="1:20" ht="20.100000000000001" customHeight="1">
      <c r="A64" s="55"/>
      <c r="B64" s="57"/>
      <c r="C64" s="55"/>
      <c r="E64" s="35"/>
      <c r="F64" s="6"/>
      <c r="G64" s="17"/>
      <c r="H64" s="6"/>
      <c r="I64" s="17"/>
      <c r="J64" s="6"/>
      <c r="K64" s="17"/>
      <c r="L64" s="6"/>
      <c r="M64" s="43"/>
      <c r="N64" s="43"/>
      <c r="O64" s="43"/>
    </row>
    <row r="65" spans="1:15" ht="20.100000000000001" customHeight="1">
      <c r="A65" s="55"/>
      <c r="B65" s="57"/>
      <c r="C65" s="55"/>
      <c r="E65" s="35"/>
      <c r="F65" s="6"/>
      <c r="G65" s="17"/>
      <c r="H65" s="6"/>
      <c r="I65" s="17"/>
      <c r="J65" s="6"/>
      <c r="K65" s="17"/>
      <c r="L65" s="6"/>
      <c r="M65" s="43"/>
      <c r="N65" s="43"/>
      <c r="O65" s="43"/>
    </row>
    <row r="66" spans="1:15" ht="20.100000000000001" customHeight="1">
      <c r="A66" s="55"/>
      <c r="B66" s="57"/>
      <c r="C66" s="55"/>
      <c r="E66" s="35"/>
      <c r="F66" s="6"/>
      <c r="G66" s="17"/>
      <c r="H66" s="6"/>
      <c r="I66" s="17"/>
      <c r="J66" s="6"/>
      <c r="K66" s="17"/>
      <c r="L66" s="6"/>
      <c r="M66" s="43"/>
      <c r="N66" s="43"/>
      <c r="O66" s="43"/>
    </row>
    <row r="67" spans="1:15" ht="20.100000000000001" customHeight="1">
      <c r="A67" s="55"/>
      <c r="B67" s="57"/>
      <c r="C67" s="55"/>
      <c r="E67" s="35"/>
      <c r="F67" s="6"/>
      <c r="G67" s="17"/>
      <c r="H67" s="6"/>
      <c r="I67" s="17"/>
      <c r="J67" s="6"/>
      <c r="K67" s="17"/>
      <c r="L67" s="6"/>
      <c r="M67" s="43"/>
      <c r="N67" s="43"/>
      <c r="O67" s="43"/>
    </row>
    <row r="68" spans="1:15" ht="20.100000000000001" customHeight="1">
      <c r="A68" s="206"/>
      <c r="B68" s="206"/>
      <c r="C68" s="206"/>
      <c r="D68" s="206"/>
      <c r="E68" s="206"/>
      <c r="F68" s="206"/>
      <c r="G68" s="206"/>
      <c r="H68" s="206"/>
      <c r="I68" s="206"/>
      <c r="J68" s="206"/>
      <c r="K68" s="206"/>
      <c r="L68" s="206"/>
    </row>
    <row r="69" spans="1:15" ht="20.100000000000001" customHeight="1">
      <c r="A69" s="38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</row>
    <row r="70" spans="1:15" ht="20.100000000000001" customHeight="1">
      <c r="A70" s="206" t="s">
        <v>194</v>
      </c>
      <c r="B70" s="206"/>
      <c r="C70" s="206"/>
      <c r="D70" s="206"/>
      <c r="E70" s="206"/>
      <c r="F70" s="206"/>
      <c r="G70" s="206"/>
      <c r="H70" s="206"/>
      <c r="I70" s="206"/>
      <c r="J70" s="206"/>
      <c r="K70" s="206"/>
      <c r="L70" s="206"/>
    </row>
    <row r="71" spans="1:15" ht="20.100000000000001" customHeight="1">
      <c r="A71" s="206" t="s">
        <v>195</v>
      </c>
      <c r="B71" s="206"/>
      <c r="C71" s="206"/>
      <c r="D71" s="206"/>
      <c r="E71" s="206"/>
      <c r="F71" s="206"/>
      <c r="G71" s="206"/>
      <c r="H71" s="206"/>
      <c r="I71" s="206"/>
      <c r="J71" s="206"/>
      <c r="K71" s="206"/>
      <c r="L71" s="206"/>
    </row>
    <row r="72" spans="1:15" ht="20.100000000000001" customHeight="1">
      <c r="A72" s="206" t="s">
        <v>196</v>
      </c>
      <c r="B72" s="206"/>
      <c r="C72" s="206"/>
      <c r="D72" s="206"/>
      <c r="E72" s="206"/>
      <c r="F72" s="206"/>
      <c r="G72" s="206"/>
      <c r="H72" s="206"/>
      <c r="I72" s="206"/>
      <c r="J72" s="206"/>
      <c r="K72" s="206"/>
      <c r="L72" s="206"/>
    </row>
    <row r="73" spans="1:15" ht="20.100000000000001" customHeight="1">
      <c r="A73" s="58"/>
      <c r="B73" s="58"/>
      <c r="C73" s="58"/>
      <c r="D73" s="58"/>
      <c r="E73" s="59"/>
      <c r="F73" s="58"/>
      <c r="G73" s="58"/>
      <c r="H73" s="58"/>
      <c r="I73" s="58"/>
      <c r="J73" s="58"/>
      <c r="K73" s="58"/>
      <c r="L73" s="12" t="s">
        <v>95</v>
      </c>
      <c r="M73" s="43"/>
      <c r="N73" s="43"/>
      <c r="O73" s="43"/>
    </row>
    <row r="74" spans="1:15" ht="20.100000000000001" customHeight="1">
      <c r="A74" s="58"/>
      <c r="B74" s="58"/>
      <c r="C74" s="58"/>
      <c r="D74" s="58"/>
      <c r="E74" s="59"/>
      <c r="F74" s="58"/>
      <c r="G74" s="58"/>
      <c r="H74" s="58"/>
      <c r="I74" s="58"/>
      <c r="J74" s="58"/>
      <c r="K74" s="58"/>
      <c r="L74" s="13" t="s">
        <v>96</v>
      </c>
      <c r="M74" s="43"/>
      <c r="N74" s="43"/>
      <c r="O74" s="43"/>
    </row>
    <row r="75" spans="1:15" ht="20.100000000000001" customHeight="1">
      <c r="A75" s="216" t="s">
        <v>174</v>
      </c>
      <c r="B75" s="217"/>
      <c r="C75" s="217"/>
      <c r="D75" s="217"/>
      <c r="E75" s="217"/>
      <c r="F75" s="217"/>
      <c r="G75" s="217"/>
      <c r="H75" s="217"/>
      <c r="I75" s="217"/>
      <c r="J75" s="217"/>
      <c r="K75" s="217"/>
      <c r="L75" s="217"/>
      <c r="M75" s="43"/>
      <c r="N75" s="43"/>
      <c r="O75" s="43"/>
    </row>
    <row r="76" spans="1:15" ht="20.100000000000001" customHeight="1">
      <c r="A76" s="218" t="s">
        <v>0</v>
      </c>
      <c r="B76" s="218"/>
      <c r="C76" s="218"/>
      <c r="D76" s="218"/>
      <c r="E76" s="218"/>
      <c r="F76" s="218"/>
      <c r="G76" s="218"/>
      <c r="H76" s="218"/>
      <c r="I76" s="218"/>
      <c r="J76" s="218"/>
      <c r="K76" s="218"/>
      <c r="L76" s="218"/>
      <c r="M76" s="43"/>
      <c r="N76" s="43"/>
      <c r="O76" s="43"/>
    </row>
    <row r="77" spans="1:15" ht="20.100000000000001" customHeight="1">
      <c r="A77" s="218" t="s">
        <v>43</v>
      </c>
      <c r="B77" s="218"/>
      <c r="C77" s="218"/>
      <c r="D77" s="218"/>
      <c r="E77" s="218"/>
      <c r="F77" s="218"/>
      <c r="G77" s="218"/>
      <c r="H77" s="218"/>
      <c r="I77" s="218"/>
      <c r="J77" s="218"/>
      <c r="K77" s="218"/>
      <c r="L77" s="218"/>
      <c r="M77" s="43"/>
      <c r="N77" s="43"/>
      <c r="O77" s="43"/>
    </row>
    <row r="78" spans="1:15" ht="20.100000000000001" customHeight="1">
      <c r="A78" s="218" t="s">
        <v>200</v>
      </c>
      <c r="B78" s="218"/>
      <c r="C78" s="218"/>
      <c r="D78" s="218"/>
      <c r="E78" s="218"/>
      <c r="F78" s="218"/>
      <c r="G78" s="218"/>
      <c r="H78" s="218"/>
      <c r="I78" s="218"/>
      <c r="J78" s="218"/>
      <c r="K78" s="218"/>
      <c r="L78" s="218"/>
      <c r="M78" s="43"/>
      <c r="N78" s="43"/>
      <c r="O78" s="43"/>
    </row>
    <row r="79" spans="1:15" ht="9.6" customHeight="1">
      <c r="A79" s="43"/>
      <c r="B79" s="43"/>
      <c r="C79" s="43"/>
      <c r="D79" s="43"/>
      <c r="E79" s="43"/>
      <c r="F79" s="43"/>
      <c r="G79" s="43"/>
      <c r="H79" s="1"/>
      <c r="I79" s="1"/>
      <c r="J79" s="1"/>
      <c r="K79" s="1"/>
      <c r="L79" s="1"/>
      <c r="M79" s="43"/>
      <c r="N79" s="43"/>
      <c r="O79" s="43"/>
    </row>
    <row r="80" spans="1:15" ht="20.100000000000001" customHeight="1">
      <c r="A80" s="43"/>
      <c r="B80" s="43"/>
      <c r="C80" s="43"/>
      <c r="D80" s="43"/>
      <c r="E80" s="43"/>
      <c r="F80" s="61"/>
      <c r="G80" s="61"/>
      <c r="H80" s="61"/>
      <c r="I80" s="61"/>
      <c r="J80" s="61"/>
      <c r="K80" s="61"/>
      <c r="L80" s="62" t="s">
        <v>103</v>
      </c>
      <c r="M80" s="43"/>
      <c r="N80" s="43"/>
      <c r="O80" s="43"/>
    </row>
    <row r="81" spans="1:19" ht="20.100000000000001" customHeight="1">
      <c r="A81" s="43"/>
      <c r="B81" s="43"/>
      <c r="C81" s="43"/>
      <c r="D81" s="43"/>
      <c r="E81" s="43"/>
      <c r="F81" s="214" t="s">
        <v>2</v>
      </c>
      <c r="G81" s="214"/>
      <c r="H81" s="214"/>
      <c r="I81" s="41"/>
      <c r="J81" s="214" t="s">
        <v>3</v>
      </c>
      <c r="K81" s="214"/>
      <c r="L81" s="214"/>
      <c r="M81" s="43"/>
      <c r="N81" s="43"/>
      <c r="O81" s="43"/>
    </row>
    <row r="82" spans="1:19" ht="20.100000000000001" customHeight="1">
      <c r="A82" s="43"/>
      <c r="B82" s="43"/>
      <c r="C82" s="43"/>
      <c r="D82" s="43"/>
      <c r="E82" s="39" t="s">
        <v>4</v>
      </c>
      <c r="F82" s="40">
        <v>2566</v>
      </c>
      <c r="G82" s="41"/>
      <c r="H82" s="40">
        <v>2565</v>
      </c>
      <c r="I82" s="41"/>
      <c r="J82" s="40">
        <v>2566</v>
      </c>
      <c r="K82" s="41"/>
      <c r="L82" s="40">
        <v>2565</v>
      </c>
      <c r="M82" s="43"/>
      <c r="N82" s="43"/>
      <c r="O82" s="43"/>
    </row>
    <row r="83" spans="1:19" ht="20.100000000000001" customHeight="1">
      <c r="A83" s="215" t="s">
        <v>44</v>
      </c>
      <c r="B83" s="215"/>
      <c r="C83" s="215"/>
      <c r="D83" s="215"/>
      <c r="E83" s="43"/>
      <c r="F83" s="43"/>
      <c r="G83" s="43"/>
      <c r="H83" s="43"/>
      <c r="I83" s="43"/>
      <c r="J83" s="1"/>
      <c r="K83" s="1"/>
      <c r="L83" s="1"/>
      <c r="M83" s="43"/>
      <c r="N83" s="43"/>
      <c r="O83" s="43"/>
    </row>
    <row r="84" spans="1:19" ht="20.100000000000001" customHeight="1">
      <c r="A84" s="43"/>
      <c r="B84" s="43" t="s">
        <v>45</v>
      </c>
      <c r="C84" s="43"/>
      <c r="D84" s="43"/>
      <c r="E84" s="41">
        <v>20</v>
      </c>
      <c r="F84" s="1">
        <v>1546931</v>
      </c>
      <c r="G84" s="1"/>
      <c r="H84" s="1">
        <v>1018602</v>
      </c>
      <c r="I84" s="1"/>
      <c r="J84" s="1">
        <v>1494081</v>
      </c>
      <c r="K84" s="1"/>
      <c r="L84" s="1">
        <v>962933</v>
      </c>
      <c r="M84" s="43"/>
      <c r="N84" s="43"/>
      <c r="O84" s="43"/>
    </row>
    <row r="85" spans="1:19" ht="20.100000000000001" customHeight="1">
      <c r="A85" s="43"/>
      <c r="B85" s="43" t="s">
        <v>46</v>
      </c>
      <c r="C85" s="43"/>
      <c r="D85" s="43"/>
      <c r="E85" s="41"/>
      <c r="F85" s="1">
        <v>1075</v>
      </c>
      <c r="G85" s="1"/>
      <c r="H85" s="1">
        <v>478</v>
      </c>
      <c r="I85" s="1"/>
      <c r="J85" s="1">
        <v>1098</v>
      </c>
      <c r="K85" s="1"/>
      <c r="L85" s="1">
        <v>1919</v>
      </c>
      <c r="M85" s="43"/>
      <c r="N85" s="43"/>
      <c r="O85" s="43"/>
    </row>
    <row r="86" spans="1:19" ht="20.100000000000001" customHeight="1">
      <c r="A86" s="43"/>
      <c r="B86" s="51"/>
      <c r="C86" s="51" t="s">
        <v>47</v>
      </c>
      <c r="D86" s="43"/>
      <c r="E86" s="41"/>
      <c r="F86" s="2">
        <v>1548006</v>
      </c>
      <c r="G86" s="1"/>
      <c r="H86" s="2">
        <v>1019080</v>
      </c>
      <c r="I86" s="1"/>
      <c r="J86" s="2">
        <v>1495179</v>
      </c>
      <c r="K86" s="1"/>
      <c r="L86" s="2">
        <v>964852</v>
      </c>
      <c r="M86" s="46">
        <f>SUM(F84:F85)-F86</f>
        <v>0</v>
      </c>
      <c r="N86" s="43"/>
      <c r="O86" s="46">
        <f>SUM(H84:H85)-H86</f>
        <v>0</v>
      </c>
      <c r="Q86" s="46">
        <f>SUM(J84:J85)-J86</f>
        <v>0</v>
      </c>
      <c r="S86" s="46">
        <f>SUM(L84:L85)-L86</f>
        <v>0</v>
      </c>
    </row>
    <row r="87" spans="1:19" ht="20.100000000000001" customHeight="1">
      <c r="A87" s="51" t="s">
        <v>48</v>
      </c>
      <c r="B87" s="43"/>
      <c r="C87" s="43"/>
      <c r="D87" s="43"/>
      <c r="E87" s="41"/>
      <c r="F87" s="1"/>
      <c r="G87" s="1"/>
      <c r="H87" s="1"/>
      <c r="I87" s="1"/>
      <c r="J87" s="1"/>
      <c r="K87" s="1"/>
      <c r="L87" s="1"/>
      <c r="M87" s="43"/>
      <c r="N87" s="43"/>
      <c r="O87" s="43"/>
      <c r="Q87" s="43"/>
      <c r="S87" s="43"/>
    </row>
    <row r="88" spans="1:19" ht="20.100000000000001" customHeight="1">
      <c r="A88" s="43"/>
      <c r="B88" s="43" t="s">
        <v>49</v>
      </c>
      <c r="C88" s="43"/>
      <c r="D88" s="43"/>
      <c r="E88" s="41"/>
      <c r="F88" s="1">
        <v>1285712</v>
      </c>
      <c r="G88" s="1"/>
      <c r="H88" s="1">
        <v>838206</v>
      </c>
      <c r="I88" s="1"/>
      <c r="J88" s="1">
        <v>1239701</v>
      </c>
      <c r="K88" s="1"/>
      <c r="L88" s="1">
        <v>790974</v>
      </c>
      <c r="M88" s="43"/>
      <c r="N88" s="43"/>
      <c r="O88" s="43"/>
      <c r="Q88" s="43"/>
      <c r="S88" s="43"/>
    </row>
    <row r="89" spans="1:19" ht="20.100000000000001" customHeight="1">
      <c r="A89" s="43"/>
      <c r="B89" s="43" t="s">
        <v>50</v>
      </c>
      <c r="C89" s="43"/>
      <c r="D89" s="43"/>
      <c r="E89" s="63"/>
      <c r="F89" s="1">
        <v>25531</v>
      </c>
      <c r="G89" s="1"/>
      <c r="H89" s="1">
        <v>24865</v>
      </c>
      <c r="I89" s="1"/>
      <c r="J89" s="1">
        <v>23707</v>
      </c>
      <c r="K89" s="1"/>
      <c r="L89" s="1">
        <v>23037</v>
      </c>
      <c r="M89" s="43"/>
      <c r="N89" s="43"/>
      <c r="O89" s="43"/>
      <c r="Q89" s="43"/>
      <c r="S89" s="43"/>
    </row>
    <row r="90" spans="1:19" ht="20.100000000000001" customHeight="1">
      <c r="A90" s="43"/>
      <c r="B90" s="43" t="s">
        <v>51</v>
      </c>
      <c r="C90" s="43"/>
      <c r="D90" s="43"/>
      <c r="E90" s="41"/>
      <c r="F90" s="1">
        <v>44531</v>
      </c>
      <c r="G90" s="1"/>
      <c r="H90" s="1">
        <v>41800</v>
      </c>
      <c r="I90" s="1"/>
      <c r="J90" s="1">
        <v>38767</v>
      </c>
      <c r="K90" s="1"/>
      <c r="L90" s="1">
        <v>36602</v>
      </c>
      <c r="M90" s="43"/>
      <c r="N90" s="43"/>
      <c r="O90" s="43"/>
      <c r="Q90" s="43"/>
      <c r="S90" s="43"/>
    </row>
    <row r="91" spans="1:19" ht="20.100000000000001" customHeight="1">
      <c r="A91" s="43"/>
      <c r="B91" s="51"/>
      <c r="C91" s="51" t="s">
        <v>52</v>
      </c>
      <c r="D91" s="43"/>
      <c r="E91" s="41"/>
      <c r="F91" s="2">
        <v>1355774</v>
      </c>
      <c r="G91" s="1"/>
      <c r="H91" s="2">
        <v>904871</v>
      </c>
      <c r="I91" s="1"/>
      <c r="J91" s="2">
        <v>1302175</v>
      </c>
      <c r="K91" s="1"/>
      <c r="L91" s="2">
        <v>850613</v>
      </c>
      <c r="M91" s="46">
        <f>SUM(F88:F90)-F91</f>
        <v>0</v>
      </c>
      <c r="N91" s="43"/>
      <c r="O91" s="46">
        <f>SUM(H88:H90)-H91</f>
        <v>0</v>
      </c>
      <c r="Q91" s="46">
        <f>SUM(J88:J90)-J91</f>
        <v>0</v>
      </c>
      <c r="S91" s="46">
        <f>SUM(L88:L90)-L91</f>
        <v>0</v>
      </c>
    </row>
    <row r="92" spans="1:19" ht="20.100000000000001" customHeight="1">
      <c r="A92" s="51" t="s">
        <v>98</v>
      </c>
      <c r="B92" s="51"/>
      <c r="C92" s="51"/>
      <c r="D92" s="51"/>
      <c r="E92" s="41"/>
      <c r="F92" s="1"/>
      <c r="G92" s="1"/>
      <c r="H92" s="1"/>
      <c r="I92" s="1"/>
      <c r="J92" s="1"/>
      <c r="K92" s="1"/>
      <c r="L92" s="1"/>
      <c r="M92" s="43"/>
      <c r="N92" s="43"/>
      <c r="O92" s="43"/>
      <c r="Q92" s="43"/>
      <c r="S92" s="43"/>
    </row>
    <row r="93" spans="1:19" ht="20.100000000000001" customHeight="1">
      <c r="A93" s="51"/>
      <c r="B93" s="51" t="s">
        <v>99</v>
      </c>
      <c r="C93" s="51"/>
      <c r="D93" s="51"/>
      <c r="E93" s="41"/>
      <c r="F93" s="1">
        <v>192232</v>
      </c>
      <c r="G93" s="1"/>
      <c r="H93" s="1">
        <v>114209</v>
      </c>
      <c r="I93" s="1"/>
      <c r="J93" s="1">
        <v>193004</v>
      </c>
      <c r="K93" s="1"/>
      <c r="L93" s="1">
        <v>114239</v>
      </c>
      <c r="M93" s="46">
        <f>F86-F91-F93</f>
        <v>0</v>
      </c>
      <c r="N93" s="43"/>
      <c r="O93" s="46">
        <f>H86-H91-H93</f>
        <v>0</v>
      </c>
      <c r="Q93" s="46">
        <f>J86-J91-J93</f>
        <v>0</v>
      </c>
      <c r="S93" s="46">
        <f>L86-L91-L93</f>
        <v>0</v>
      </c>
    </row>
    <row r="94" spans="1:19" ht="20.100000000000001" customHeight="1">
      <c r="A94" s="43"/>
      <c r="B94" s="43" t="s">
        <v>53</v>
      </c>
      <c r="C94" s="43"/>
      <c r="D94" s="43"/>
      <c r="E94" s="41"/>
      <c r="F94" s="48">
        <v>825</v>
      </c>
      <c r="G94" s="1"/>
      <c r="H94" s="48">
        <v>727</v>
      </c>
      <c r="I94" s="1"/>
      <c r="J94" s="4">
        <v>820</v>
      </c>
      <c r="K94" s="1"/>
      <c r="L94" s="4">
        <v>700</v>
      </c>
      <c r="M94" s="43"/>
      <c r="N94" s="43"/>
      <c r="O94" s="43"/>
      <c r="Q94" s="43"/>
      <c r="S94" s="43"/>
    </row>
    <row r="95" spans="1:19" ht="20.100000000000001" customHeight="1">
      <c r="A95" s="51" t="s">
        <v>54</v>
      </c>
      <c r="B95" s="43"/>
      <c r="C95" s="43"/>
      <c r="D95" s="43"/>
      <c r="E95" s="41"/>
      <c r="F95" s="1">
        <v>191407</v>
      </c>
      <c r="G95" s="1"/>
      <c r="H95" s="1">
        <v>113482</v>
      </c>
      <c r="I95" s="1"/>
      <c r="J95" s="1">
        <v>192184</v>
      </c>
      <c r="K95" s="1"/>
      <c r="L95" s="1">
        <v>113539</v>
      </c>
      <c r="M95" s="46">
        <f>F93-F94-F95</f>
        <v>0</v>
      </c>
      <c r="N95" s="43"/>
      <c r="O95" s="46">
        <f>H93-H94-H95</f>
        <v>0</v>
      </c>
      <c r="Q95" s="46">
        <f>J93-J94-J95</f>
        <v>0</v>
      </c>
      <c r="S95" s="46">
        <f>L93-L94-L95</f>
        <v>0</v>
      </c>
    </row>
    <row r="96" spans="1:19" ht="20.100000000000001" customHeight="1">
      <c r="A96" s="64"/>
      <c r="B96" s="64" t="s">
        <v>55</v>
      </c>
      <c r="C96" s="43"/>
      <c r="D96" s="43"/>
      <c r="E96" s="41">
        <v>18</v>
      </c>
      <c r="F96" s="48">
        <v>39350</v>
      </c>
      <c r="G96" s="1"/>
      <c r="H96" s="48">
        <v>23310</v>
      </c>
      <c r="I96" s="1"/>
      <c r="J96" s="4">
        <v>39379</v>
      </c>
      <c r="K96" s="1"/>
      <c r="L96" s="4">
        <v>22994</v>
      </c>
      <c r="M96" s="43"/>
      <c r="N96" s="43"/>
      <c r="O96" s="43"/>
      <c r="Q96" s="43"/>
      <c r="S96" s="43"/>
    </row>
    <row r="97" spans="1:19" ht="20.100000000000001" customHeight="1">
      <c r="A97" s="51" t="s">
        <v>104</v>
      </c>
      <c r="B97" s="43"/>
      <c r="C97" s="43"/>
      <c r="D97" s="43"/>
      <c r="E97" s="63"/>
      <c r="F97" s="2">
        <v>152057</v>
      </c>
      <c r="G97" s="1"/>
      <c r="H97" s="2">
        <v>90172</v>
      </c>
      <c r="I97" s="1"/>
      <c r="J97" s="2">
        <v>152805</v>
      </c>
      <c r="K97" s="1"/>
      <c r="L97" s="2">
        <v>90545</v>
      </c>
      <c r="M97" s="46">
        <f>F95-F96-F97</f>
        <v>0</v>
      </c>
      <c r="N97" s="43"/>
      <c r="O97" s="46">
        <f>H95-H96-H97</f>
        <v>0</v>
      </c>
      <c r="Q97" s="46">
        <f>J95-J96-J97</f>
        <v>0</v>
      </c>
      <c r="S97" s="46">
        <f>L95-L96-L97</f>
        <v>0</v>
      </c>
    </row>
    <row r="98" spans="1:19" ht="20.100000000000001" customHeight="1">
      <c r="A98" s="51" t="s">
        <v>186</v>
      </c>
      <c r="B98" s="43"/>
      <c r="C98" s="43"/>
      <c r="D98" s="43"/>
      <c r="E98" s="41"/>
      <c r="F98" s="1"/>
      <c r="G98" s="1"/>
      <c r="H98" s="1"/>
      <c r="I98" s="1"/>
      <c r="J98" s="1"/>
      <c r="K98" s="1"/>
      <c r="L98" s="1"/>
      <c r="M98" s="43"/>
      <c r="N98" s="43"/>
      <c r="O98" s="43"/>
    </row>
    <row r="99" spans="1:19" ht="20.100000000000001" customHeight="1">
      <c r="A99" s="43" t="s">
        <v>137</v>
      </c>
      <c r="B99" s="43"/>
      <c r="C99" s="43"/>
      <c r="D99" s="43"/>
      <c r="E99" s="41"/>
      <c r="F99" s="1"/>
      <c r="G99" s="1"/>
      <c r="H99" s="1"/>
      <c r="I99" s="1"/>
      <c r="J99" s="1"/>
      <c r="K99" s="1"/>
      <c r="L99" s="1"/>
      <c r="M99" s="43"/>
      <c r="N99" s="43"/>
      <c r="O99" s="43"/>
    </row>
    <row r="100" spans="1:19" ht="20.100000000000001" customHeight="1">
      <c r="A100" s="43"/>
      <c r="B100" s="43" t="s">
        <v>138</v>
      </c>
      <c r="C100" s="43"/>
      <c r="D100" s="43"/>
      <c r="E100" s="41"/>
      <c r="F100" s="1"/>
      <c r="G100" s="1"/>
      <c r="H100" s="1"/>
      <c r="I100" s="1"/>
      <c r="J100" s="1"/>
      <c r="K100" s="1"/>
      <c r="L100" s="1"/>
      <c r="M100" s="43"/>
      <c r="N100" s="43"/>
      <c r="O100" s="43"/>
    </row>
    <row r="101" spans="1:19" ht="20.100000000000001" customHeight="1">
      <c r="A101" s="43"/>
      <c r="B101" s="43" t="s">
        <v>162</v>
      </c>
      <c r="C101" s="43"/>
      <c r="D101" s="43"/>
      <c r="E101" s="65"/>
      <c r="F101" s="1"/>
      <c r="G101" s="1"/>
      <c r="H101" s="1"/>
      <c r="I101" s="1"/>
      <c r="J101" s="1"/>
      <c r="K101" s="1"/>
      <c r="L101" s="1"/>
      <c r="M101" s="43"/>
      <c r="N101" s="43"/>
      <c r="O101" s="43"/>
    </row>
    <row r="102" spans="1:19" ht="20.100000000000001" customHeight="1">
      <c r="A102" s="43"/>
      <c r="B102" s="43"/>
      <c r="C102" s="43" t="s">
        <v>139</v>
      </c>
      <c r="D102" s="43"/>
      <c r="E102" s="41"/>
      <c r="F102" s="4">
        <v>0</v>
      </c>
      <c r="G102" s="1"/>
      <c r="H102" s="4">
        <v>39</v>
      </c>
      <c r="I102" s="1"/>
      <c r="J102" s="1">
        <v>0</v>
      </c>
      <c r="K102" s="1"/>
      <c r="L102" s="1">
        <v>0</v>
      </c>
      <c r="M102" s="43"/>
      <c r="N102" s="43"/>
      <c r="O102" s="43"/>
    </row>
    <row r="103" spans="1:19" ht="20.100000000000001" customHeight="1">
      <c r="A103" s="51" t="s">
        <v>105</v>
      </c>
      <c r="B103" s="43"/>
      <c r="C103" s="43"/>
      <c r="D103" s="43"/>
      <c r="E103" s="43"/>
      <c r="F103" s="4">
        <v>0</v>
      </c>
      <c r="G103" s="1"/>
      <c r="H103" s="4">
        <v>39</v>
      </c>
      <c r="I103" s="1"/>
      <c r="J103" s="2">
        <v>0</v>
      </c>
      <c r="K103" s="1"/>
      <c r="L103" s="2">
        <v>0</v>
      </c>
      <c r="M103" s="46">
        <f>F102-F103</f>
        <v>0</v>
      </c>
      <c r="N103" s="43"/>
      <c r="O103" s="46">
        <f>H102-H103</f>
        <v>0</v>
      </c>
      <c r="Q103" s="46">
        <f>J102-J103</f>
        <v>0</v>
      </c>
      <c r="S103" s="46">
        <f>L102-L103</f>
        <v>0</v>
      </c>
    </row>
    <row r="104" spans="1:19" ht="20.100000000000001" customHeight="1" thickBot="1">
      <c r="A104" s="51" t="s">
        <v>106</v>
      </c>
      <c r="B104" s="43"/>
      <c r="C104" s="43"/>
      <c r="D104" s="43"/>
      <c r="E104" s="43"/>
      <c r="F104" s="5">
        <v>152057</v>
      </c>
      <c r="G104" s="1"/>
      <c r="H104" s="5">
        <v>90211</v>
      </c>
      <c r="I104" s="1"/>
      <c r="J104" s="5">
        <v>152805</v>
      </c>
      <c r="K104" s="1"/>
      <c r="L104" s="5">
        <v>90545</v>
      </c>
      <c r="M104" s="46">
        <f>F97+F103-F104</f>
        <v>0</v>
      </c>
      <c r="N104" s="43"/>
      <c r="O104" s="46">
        <f>H97+H103-H104</f>
        <v>0</v>
      </c>
      <c r="Q104" s="46">
        <f>J97+J103-J104</f>
        <v>0</v>
      </c>
      <c r="S104" s="46">
        <f>L97+L103-L104</f>
        <v>0</v>
      </c>
    </row>
    <row r="105" spans="1:19" ht="6" customHeight="1" thickTop="1">
      <c r="A105" s="51"/>
      <c r="B105" s="43"/>
      <c r="C105" s="43"/>
      <c r="D105" s="43"/>
      <c r="E105" s="43"/>
      <c r="F105" s="1"/>
      <c r="G105" s="1"/>
      <c r="H105" s="1"/>
      <c r="I105" s="1"/>
      <c r="J105" s="1"/>
      <c r="K105" s="1"/>
      <c r="L105" s="1"/>
      <c r="M105" s="43"/>
      <c r="N105" s="43"/>
      <c r="O105" s="43"/>
    </row>
    <row r="106" spans="1:19" s="33" customFormat="1" ht="20.100000000000001" customHeight="1">
      <c r="A106" s="44" t="s">
        <v>56</v>
      </c>
      <c r="F106" s="1"/>
      <c r="G106" s="1"/>
      <c r="H106" s="1"/>
      <c r="I106" s="1"/>
      <c r="J106" s="1"/>
      <c r="K106" s="1"/>
      <c r="L106" s="1"/>
      <c r="N106" s="35"/>
      <c r="O106" s="35"/>
      <c r="P106" s="35"/>
    </row>
    <row r="107" spans="1:19" s="33" customFormat="1" ht="20.100000000000001" customHeight="1" thickBot="1">
      <c r="B107" s="33" t="s">
        <v>118</v>
      </c>
      <c r="F107" s="1">
        <v>152424</v>
      </c>
      <c r="G107" s="1"/>
      <c r="H107" s="1">
        <v>89586</v>
      </c>
      <c r="I107" s="1"/>
      <c r="J107" s="5">
        <v>152805</v>
      </c>
      <c r="K107" s="1"/>
      <c r="L107" s="5">
        <v>90545</v>
      </c>
      <c r="N107" s="35"/>
      <c r="O107" s="35"/>
      <c r="P107" s="35"/>
    </row>
    <row r="108" spans="1:19" s="33" customFormat="1" ht="20.100000000000001" customHeight="1" thickTop="1">
      <c r="B108" s="33" t="s">
        <v>60</v>
      </c>
      <c r="F108" s="1"/>
      <c r="G108" s="1"/>
      <c r="H108" s="1"/>
      <c r="I108" s="1"/>
      <c r="J108" s="1"/>
      <c r="K108" s="1"/>
      <c r="L108" s="1"/>
      <c r="N108" s="35"/>
      <c r="O108" s="35"/>
      <c r="P108" s="35"/>
    </row>
    <row r="109" spans="1:19" s="33" customFormat="1" ht="20.100000000000001" customHeight="1">
      <c r="C109" s="33" t="s">
        <v>61</v>
      </c>
      <c r="F109" s="1">
        <v>-367</v>
      </c>
      <c r="G109" s="1"/>
      <c r="H109" s="1">
        <v>586</v>
      </c>
      <c r="I109" s="1"/>
      <c r="J109" s="1"/>
      <c r="K109" s="1"/>
      <c r="L109" s="1"/>
      <c r="N109" s="35"/>
      <c r="O109" s="35"/>
      <c r="P109" s="35"/>
    </row>
    <row r="110" spans="1:19" s="33" customFormat="1" ht="20.100000000000001" customHeight="1" thickBot="1">
      <c r="F110" s="3">
        <v>152057</v>
      </c>
      <c r="G110" s="1"/>
      <c r="H110" s="3">
        <v>90172</v>
      </c>
      <c r="I110" s="1"/>
      <c r="J110" s="1"/>
      <c r="K110" s="1"/>
      <c r="L110" s="1"/>
      <c r="M110" s="52">
        <f>SUM(F107:F109)-F110</f>
        <v>0</v>
      </c>
      <c r="N110" s="35"/>
      <c r="O110" s="52">
        <f>SUM(H107:H109)-H110</f>
        <v>0</v>
      </c>
      <c r="P110" s="35"/>
      <c r="Q110" s="52">
        <f>J107-J104</f>
        <v>0</v>
      </c>
      <c r="S110" s="52">
        <f>L107-L104</f>
        <v>0</v>
      </c>
    </row>
    <row r="111" spans="1:19" s="33" customFormat="1" ht="20.100000000000001" customHeight="1" thickTop="1">
      <c r="F111" s="1"/>
      <c r="G111" s="1"/>
      <c r="H111" s="1"/>
      <c r="I111" s="1"/>
      <c r="J111" s="1"/>
      <c r="K111" s="1"/>
      <c r="L111" s="1"/>
      <c r="M111" s="52"/>
      <c r="N111" s="35"/>
      <c r="O111" s="52"/>
      <c r="P111" s="35"/>
      <c r="Q111" s="52"/>
      <c r="S111" s="52"/>
    </row>
    <row r="112" spans="1:19" s="33" customFormat="1" ht="20.100000000000001" customHeight="1">
      <c r="F112" s="1"/>
      <c r="G112" s="1"/>
      <c r="H112" s="1"/>
      <c r="I112" s="1"/>
      <c r="J112" s="1"/>
      <c r="K112" s="1"/>
      <c r="L112" s="1"/>
      <c r="M112" s="52"/>
      <c r="N112" s="35"/>
      <c r="O112" s="52"/>
      <c r="P112" s="35"/>
      <c r="Q112" s="52"/>
      <c r="S112" s="52"/>
    </row>
    <row r="113" spans="1:19" s="33" customFormat="1" ht="20.100000000000001" customHeight="1">
      <c r="F113" s="1"/>
      <c r="G113" s="1"/>
      <c r="H113" s="1"/>
      <c r="I113" s="1"/>
      <c r="J113" s="1"/>
      <c r="K113" s="1"/>
      <c r="L113" s="1"/>
      <c r="M113" s="52"/>
      <c r="N113" s="35"/>
      <c r="O113" s="52"/>
      <c r="P113" s="35"/>
      <c r="Q113" s="52"/>
      <c r="S113" s="52"/>
    </row>
    <row r="114" spans="1:19" ht="20.100000000000001" customHeight="1">
      <c r="A114" s="31"/>
      <c r="B114" s="66"/>
      <c r="C114" s="58"/>
      <c r="D114" s="58"/>
      <c r="E114" s="58"/>
      <c r="F114" s="10"/>
      <c r="G114" s="10"/>
      <c r="H114" s="10"/>
      <c r="I114" s="10"/>
      <c r="J114" s="10"/>
      <c r="K114" s="10"/>
      <c r="L114" s="12" t="s">
        <v>95</v>
      </c>
      <c r="M114" s="43"/>
      <c r="N114" s="43"/>
      <c r="O114" s="43"/>
    </row>
    <row r="115" spans="1:19" ht="20.100000000000001" customHeight="1">
      <c r="A115" s="31"/>
      <c r="B115" s="66"/>
      <c r="C115" s="58"/>
      <c r="D115" s="58"/>
      <c r="E115" s="58"/>
      <c r="F115" s="10"/>
      <c r="G115" s="10"/>
      <c r="H115" s="10"/>
      <c r="I115" s="10"/>
      <c r="J115" s="10"/>
      <c r="K115" s="10"/>
      <c r="L115" s="13" t="s">
        <v>96</v>
      </c>
      <c r="M115" s="43"/>
      <c r="N115" s="43"/>
      <c r="O115" s="43"/>
    </row>
    <row r="116" spans="1:19" ht="20.100000000000001" customHeight="1">
      <c r="A116" s="216" t="s">
        <v>175</v>
      </c>
      <c r="B116" s="217"/>
      <c r="C116" s="217"/>
      <c r="D116" s="217"/>
      <c r="E116" s="217"/>
      <c r="F116" s="217"/>
      <c r="G116" s="217"/>
      <c r="H116" s="217"/>
      <c r="I116" s="217"/>
      <c r="J116" s="217"/>
      <c r="K116" s="217"/>
      <c r="L116" s="217"/>
      <c r="M116" s="43"/>
      <c r="N116" s="43"/>
      <c r="O116" s="43"/>
    </row>
    <row r="117" spans="1:19" ht="20.100000000000001" customHeight="1">
      <c r="A117" s="218" t="s">
        <v>0</v>
      </c>
      <c r="B117" s="218"/>
      <c r="C117" s="218"/>
      <c r="D117" s="218"/>
      <c r="E117" s="218"/>
      <c r="F117" s="218"/>
      <c r="G117" s="218"/>
      <c r="H117" s="218"/>
      <c r="I117" s="218"/>
      <c r="J117" s="218"/>
      <c r="K117" s="218"/>
      <c r="L117" s="218"/>
      <c r="M117" s="43"/>
      <c r="N117" s="43"/>
      <c r="O117" s="43"/>
    </row>
    <row r="118" spans="1:19" ht="20.100000000000001" customHeight="1">
      <c r="A118" s="218" t="s">
        <v>90</v>
      </c>
      <c r="B118" s="218"/>
      <c r="C118" s="218"/>
      <c r="D118" s="218"/>
      <c r="E118" s="218"/>
      <c r="F118" s="218"/>
      <c r="G118" s="218"/>
      <c r="H118" s="218"/>
      <c r="I118" s="218"/>
      <c r="J118" s="218"/>
      <c r="K118" s="218"/>
      <c r="L118" s="218"/>
      <c r="M118" s="43"/>
      <c r="N118" s="43"/>
      <c r="O118" s="43"/>
    </row>
    <row r="119" spans="1:19" ht="20.100000000000001" customHeight="1">
      <c r="A119" s="218" t="str">
        <f>A78</f>
        <v>สำหรับงวดเก้าเดือนสิ้นสุดวันที่ 30 กันยายน 2566</v>
      </c>
      <c r="B119" s="218"/>
      <c r="C119" s="218"/>
      <c r="D119" s="218"/>
      <c r="E119" s="218"/>
      <c r="F119" s="218"/>
      <c r="G119" s="218"/>
      <c r="H119" s="218"/>
      <c r="I119" s="218"/>
      <c r="J119" s="218"/>
      <c r="K119" s="218"/>
      <c r="L119" s="218"/>
      <c r="M119" s="43"/>
      <c r="N119" s="43"/>
      <c r="O119" s="43"/>
    </row>
    <row r="120" spans="1:19" ht="20.100000000000001" customHeight="1">
      <c r="A120" s="43"/>
      <c r="B120" s="43"/>
      <c r="C120" s="43"/>
      <c r="D120" s="43"/>
      <c r="E120" s="43"/>
      <c r="F120" s="43"/>
      <c r="G120" s="43"/>
      <c r="H120" s="1"/>
      <c r="I120" s="1"/>
      <c r="J120" s="1"/>
      <c r="K120" s="1"/>
      <c r="L120" s="1"/>
      <c r="M120" s="43"/>
      <c r="N120" s="43"/>
      <c r="O120" s="43"/>
    </row>
    <row r="121" spans="1:19" ht="20.100000000000001" customHeight="1">
      <c r="A121" s="43"/>
      <c r="B121" s="43"/>
      <c r="C121" s="43"/>
      <c r="D121" s="43"/>
      <c r="E121" s="43"/>
      <c r="F121" s="61"/>
      <c r="G121" s="61"/>
      <c r="H121" s="61"/>
      <c r="I121" s="61"/>
      <c r="J121" s="61"/>
      <c r="K121" s="61"/>
      <c r="L121" s="62" t="s">
        <v>103</v>
      </c>
      <c r="M121" s="43"/>
      <c r="N121" s="43"/>
      <c r="O121" s="43"/>
    </row>
    <row r="122" spans="1:19" ht="20.100000000000001" customHeight="1">
      <c r="A122" s="43"/>
      <c r="B122" s="43"/>
      <c r="C122" s="43"/>
      <c r="D122" s="43"/>
      <c r="E122" s="43"/>
      <c r="F122" s="214" t="s">
        <v>2</v>
      </c>
      <c r="G122" s="214"/>
      <c r="H122" s="214"/>
      <c r="I122" s="41"/>
      <c r="J122" s="214" t="s">
        <v>3</v>
      </c>
      <c r="K122" s="214"/>
      <c r="L122" s="214"/>
      <c r="M122" s="43"/>
      <c r="N122" s="43"/>
      <c r="O122" s="43"/>
    </row>
    <row r="123" spans="1:19" ht="20.100000000000001" customHeight="1">
      <c r="A123" s="43"/>
      <c r="B123" s="43"/>
      <c r="C123" s="43"/>
      <c r="D123" s="43"/>
      <c r="E123" s="39" t="s">
        <v>4</v>
      </c>
      <c r="F123" s="40">
        <v>2566</v>
      </c>
      <c r="G123" s="41"/>
      <c r="H123" s="40">
        <v>2565</v>
      </c>
      <c r="I123" s="41"/>
      <c r="J123" s="40">
        <v>2566</v>
      </c>
      <c r="K123" s="41"/>
      <c r="L123" s="40">
        <v>2565</v>
      </c>
      <c r="M123" s="43"/>
      <c r="N123" s="43"/>
      <c r="O123" s="43"/>
    </row>
    <row r="124" spans="1:19" ht="20.100000000000001" customHeight="1">
      <c r="A124" s="51" t="s">
        <v>57</v>
      </c>
      <c r="B124" s="43"/>
      <c r="C124" s="43"/>
      <c r="D124" s="43"/>
      <c r="E124" s="43"/>
      <c r="F124" s="1"/>
      <c r="G124" s="1"/>
      <c r="H124" s="1"/>
      <c r="I124" s="1"/>
      <c r="J124" s="1"/>
      <c r="K124" s="1"/>
      <c r="L124" s="1"/>
      <c r="M124" s="43"/>
      <c r="N124" s="43"/>
      <c r="O124" s="43"/>
    </row>
    <row r="125" spans="1:19" ht="20.100000000000001" customHeight="1" thickBot="1">
      <c r="A125" s="43"/>
      <c r="B125" s="43" t="s">
        <v>118</v>
      </c>
      <c r="C125" s="43"/>
      <c r="D125" s="43"/>
      <c r="E125" s="43"/>
      <c r="F125" s="1">
        <v>152424</v>
      </c>
      <c r="G125" s="1"/>
      <c r="H125" s="1">
        <v>89625</v>
      </c>
      <c r="I125" s="1"/>
      <c r="J125" s="5">
        <v>152805</v>
      </c>
      <c r="K125" s="1"/>
      <c r="L125" s="5">
        <v>90545</v>
      </c>
      <c r="M125" s="43"/>
      <c r="N125" s="43"/>
      <c r="O125" s="43"/>
    </row>
    <row r="126" spans="1:19" ht="20.100000000000001" customHeight="1" thickTop="1">
      <c r="A126" s="43"/>
      <c r="B126" s="43" t="s">
        <v>60</v>
      </c>
      <c r="C126" s="43"/>
      <c r="D126" s="43"/>
      <c r="E126" s="43"/>
      <c r="F126" s="1"/>
      <c r="G126" s="1"/>
      <c r="H126" s="1"/>
      <c r="I126" s="1"/>
      <c r="J126" s="1"/>
      <c r="K126" s="1"/>
      <c r="L126" s="1"/>
      <c r="M126" s="43"/>
      <c r="N126" s="43"/>
      <c r="O126" s="43"/>
    </row>
    <row r="127" spans="1:19" ht="20.100000000000001" customHeight="1">
      <c r="A127" s="43"/>
      <c r="B127" s="43"/>
      <c r="C127" s="43" t="s">
        <v>61</v>
      </c>
      <c r="D127" s="43"/>
      <c r="E127" s="43"/>
      <c r="F127" s="1">
        <v>-367</v>
      </c>
      <c r="G127" s="1"/>
      <c r="H127" s="1">
        <v>586</v>
      </c>
      <c r="I127" s="1"/>
      <c r="J127" s="1"/>
      <c r="K127" s="1"/>
      <c r="L127" s="1"/>
      <c r="M127" s="43"/>
      <c r="N127" s="43"/>
      <c r="O127" s="43"/>
    </row>
    <row r="128" spans="1:19" ht="20.100000000000001" customHeight="1" thickBot="1">
      <c r="A128" s="43"/>
      <c r="B128" s="43"/>
      <c r="C128" s="43"/>
      <c r="D128" s="43"/>
      <c r="E128" s="43"/>
      <c r="F128" s="3">
        <v>152057</v>
      </c>
      <c r="G128" s="1"/>
      <c r="H128" s="3">
        <v>90211</v>
      </c>
      <c r="I128" s="1"/>
      <c r="J128" s="1"/>
      <c r="K128" s="1"/>
      <c r="L128" s="1"/>
      <c r="M128" s="46">
        <f>SUM(F125:F127)-F128</f>
        <v>0</v>
      </c>
      <c r="N128" s="43"/>
      <c r="O128" s="46">
        <f>SUM(H125:H127)-H128</f>
        <v>0</v>
      </c>
    </row>
    <row r="129" spans="1:15" ht="20.100000000000001" customHeight="1" thickTop="1">
      <c r="A129" s="51" t="s">
        <v>58</v>
      </c>
      <c r="B129" s="43"/>
      <c r="C129" s="43"/>
      <c r="D129" s="43"/>
      <c r="E129" s="41">
        <v>19</v>
      </c>
      <c r="F129" s="1"/>
      <c r="G129" s="1"/>
      <c r="H129" s="1"/>
      <c r="I129" s="1"/>
      <c r="J129" s="1"/>
      <c r="K129" s="1"/>
      <c r="L129" s="1"/>
      <c r="M129" s="43"/>
      <c r="N129" s="43"/>
      <c r="O129" s="43"/>
    </row>
    <row r="130" spans="1:15" ht="20.100000000000001" customHeight="1">
      <c r="A130" s="51" t="s">
        <v>59</v>
      </c>
      <c r="B130" s="43"/>
      <c r="C130" s="43"/>
      <c r="D130" s="43"/>
      <c r="E130" s="43"/>
      <c r="F130" s="1"/>
      <c r="G130" s="1"/>
      <c r="H130" s="1"/>
      <c r="I130" s="1"/>
      <c r="J130" s="1"/>
      <c r="K130" s="1"/>
      <c r="L130" s="1"/>
      <c r="M130" s="43"/>
      <c r="N130" s="43"/>
      <c r="O130" s="43"/>
    </row>
    <row r="131" spans="1:15" ht="20.100000000000001" customHeight="1" thickBot="1">
      <c r="A131" s="43" t="s">
        <v>119</v>
      </c>
      <c r="B131" s="43"/>
      <c r="C131" s="43"/>
      <c r="D131" s="43"/>
      <c r="E131" s="43"/>
      <c r="F131" s="54">
        <v>0.24</v>
      </c>
      <c r="G131" s="6"/>
      <c r="H131" s="54">
        <v>0.17</v>
      </c>
      <c r="I131" s="6"/>
      <c r="J131" s="54">
        <v>0.24</v>
      </c>
      <c r="K131" s="6"/>
      <c r="L131" s="54">
        <v>0.17</v>
      </c>
      <c r="M131" s="43"/>
      <c r="N131" s="43"/>
      <c r="O131" s="43"/>
    </row>
    <row r="132" spans="1:15" ht="20.100000000000001" customHeight="1" thickTop="1">
      <c r="A132" s="44" t="s">
        <v>157</v>
      </c>
      <c r="B132" s="55"/>
      <c r="C132" s="55"/>
      <c r="E132" s="35"/>
      <c r="F132" s="17"/>
      <c r="G132" s="17"/>
      <c r="H132" s="17"/>
      <c r="I132" s="17"/>
      <c r="J132" s="17"/>
      <c r="K132" s="17"/>
      <c r="L132" s="17"/>
      <c r="M132" s="46">
        <f>F104-F128</f>
        <v>0</v>
      </c>
      <c r="N132" s="43"/>
      <c r="O132" s="46">
        <f>H104-H128</f>
        <v>0</v>
      </c>
    </row>
    <row r="133" spans="1:15" ht="20.100000000000001" customHeight="1" thickBot="1">
      <c r="A133" s="55"/>
      <c r="B133" s="33" t="s">
        <v>158</v>
      </c>
      <c r="C133" s="55"/>
      <c r="E133" s="35"/>
      <c r="F133" s="54">
        <v>0.23</v>
      </c>
      <c r="G133" s="17"/>
      <c r="H133" s="54">
        <v>0.16</v>
      </c>
      <c r="I133" s="17"/>
      <c r="J133" s="54">
        <v>0.24</v>
      </c>
      <c r="K133" s="17"/>
      <c r="L133" s="54">
        <v>0.16</v>
      </c>
      <c r="M133" s="43"/>
      <c r="N133" s="43"/>
      <c r="O133" s="43"/>
    </row>
    <row r="134" spans="1:15" ht="20.100000000000001" customHeight="1" thickTop="1">
      <c r="A134" s="55"/>
      <c r="B134" s="57"/>
      <c r="C134" s="55"/>
      <c r="E134" s="35"/>
      <c r="F134" s="6"/>
      <c r="G134" s="17"/>
      <c r="H134" s="6"/>
      <c r="I134" s="17"/>
      <c r="J134" s="6"/>
      <c r="K134" s="17"/>
      <c r="L134" s="6"/>
      <c r="M134" s="43"/>
      <c r="N134" s="43"/>
      <c r="O134" s="43"/>
    </row>
    <row r="135" spans="1:15" ht="20.100000000000001" customHeight="1">
      <c r="A135" s="55"/>
      <c r="B135" s="57"/>
      <c r="C135" s="55"/>
      <c r="E135" s="35"/>
      <c r="F135" s="6"/>
      <c r="G135" s="17"/>
      <c r="H135" s="6"/>
      <c r="I135" s="17"/>
      <c r="J135" s="6"/>
      <c r="K135" s="17"/>
      <c r="L135" s="6"/>
      <c r="M135" s="43"/>
      <c r="N135" s="43"/>
      <c r="O135" s="43"/>
    </row>
    <row r="136" spans="1:15" ht="20.100000000000001" customHeight="1">
      <c r="A136" s="55"/>
      <c r="B136" s="57"/>
      <c r="C136" s="55"/>
      <c r="E136" s="35"/>
      <c r="F136" s="6"/>
      <c r="G136" s="17"/>
      <c r="H136" s="6"/>
      <c r="I136" s="17"/>
      <c r="J136" s="6"/>
      <c r="K136" s="17"/>
      <c r="L136" s="6"/>
      <c r="M136" s="43"/>
      <c r="N136" s="43"/>
      <c r="O136" s="43"/>
    </row>
    <row r="137" spans="1:15" ht="20.100000000000001" customHeight="1">
      <c r="A137" s="55"/>
      <c r="B137" s="57"/>
      <c r="C137" s="55"/>
      <c r="E137" s="35"/>
      <c r="F137" s="6"/>
      <c r="G137" s="17"/>
      <c r="H137" s="6"/>
      <c r="I137" s="17"/>
      <c r="J137" s="6"/>
      <c r="K137" s="17"/>
      <c r="L137" s="6"/>
      <c r="M137" s="43"/>
      <c r="N137" s="43"/>
      <c r="O137" s="43"/>
    </row>
    <row r="138" spans="1:15" ht="20.100000000000001" customHeight="1">
      <c r="A138" s="55"/>
      <c r="B138" s="57"/>
      <c r="C138" s="55"/>
      <c r="E138" s="35"/>
      <c r="F138" s="6"/>
      <c r="G138" s="17"/>
      <c r="H138" s="6"/>
      <c r="I138" s="17"/>
      <c r="J138" s="6"/>
      <c r="K138" s="17"/>
      <c r="L138" s="6"/>
      <c r="M138" s="43"/>
      <c r="N138" s="43"/>
      <c r="O138" s="43"/>
    </row>
    <row r="139" spans="1:15" ht="20.100000000000001" customHeight="1">
      <c r="A139" s="55"/>
      <c r="B139" s="57"/>
      <c r="C139" s="55"/>
      <c r="E139" s="35"/>
      <c r="F139" s="6"/>
      <c r="G139" s="17"/>
      <c r="H139" s="6"/>
      <c r="I139" s="17"/>
      <c r="J139" s="6"/>
      <c r="K139" s="17"/>
      <c r="L139" s="6"/>
      <c r="M139" s="43"/>
      <c r="N139" s="43"/>
      <c r="O139" s="43"/>
    </row>
    <row r="140" spans="1:15" ht="20.100000000000001" customHeight="1">
      <c r="A140" s="55"/>
      <c r="B140" s="57"/>
      <c r="C140" s="55"/>
      <c r="E140" s="35"/>
      <c r="F140" s="6"/>
      <c r="G140" s="17"/>
      <c r="H140" s="6"/>
      <c r="I140" s="17"/>
      <c r="J140" s="6"/>
      <c r="K140" s="17"/>
      <c r="L140" s="6"/>
      <c r="M140" s="43"/>
      <c r="N140" s="43"/>
      <c r="O140" s="43"/>
    </row>
    <row r="141" spans="1:15" ht="20.100000000000001" customHeight="1">
      <c r="E141" s="35"/>
      <c r="F141" s="17"/>
      <c r="G141" s="17"/>
      <c r="H141" s="17"/>
      <c r="I141" s="17"/>
      <c r="J141" s="17"/>
      <c r="K141" s="17"/>
      <c r="L141" s="17"/>
    </row>
    <row r="142" spans="1:15" ht="20.100000000000001" customHeight="1">
      <c r="A142" s="206"/>
      <c r="B142" s="206"/>
      <c r="C142" s="206"/>
      <c r="D142" s="206"/>
      <c r="E142" s="206"/>
      <c r="F142" s="206"/>
      <c r="G142" s="206"/>
      <c r="H142" s="206"/>
      <c r="I142" s="206"/>
      <c r="J142" s="206"/>
      <c r="K142" s="206"/>
      <c r="L142" s="206"/>
    </row>
    <row r="143" spans="1:15" ht="20.100000000000001" customHeight="1">
      <c r="A143" s="38"/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</row>
    <row r="144" spans="1:15" ht="20.100000000000001" customHeight="1">
      <c r="A144" s="206" t="s">
        <v>194</v>
      </c>
      <c r="B144" s="206"/>
      <c r="C144" s="206"/>
      <c r="D144" s="206"/>
      <c r="E144" s="206"/>
      <c r="F144" s="206"/>
      <c r="G144" s="206"/>
      <c r="H144" s="206"/>
      <c r="I144" s="206"/>
      <c r="J144" s="206"/>
      <c r="K144" s="206"/>
      <c r="L144" s="206"/>
    </row>
    <row r="145" spans="1:12" ht="20.100000000000001" customHeight="1">
      <c r="A145" s="206" t="s">
        <v>195</v>
      </c>
      <c r="B145" s="206"/>
      <c r="C145" s="206"/>
      <c r="D145" s="206"/>
      <c r="E145" s="206"/>
      <c r="F145" s="206"/>
      <c r="G145" s="206"/>
      <c r="H145" s="206"/>
      <c r="I145" s="206"/>
      <c r="J145" s="206"/>
      <c r="K145" s="206"/>
      <c r="L145" s="206"/>
    </row>
    <row r="146" spans="1:12" ht="20.100000000000001" customHeight="1">
      <c r="A146" s="206" t="s">
        <v>196</v>
      </c>
      <c r="B146" s="206"/>
      <c r="C146" s="206"/>
      <c r="D146" s="206"/>
      <c r="E146" s="206"/>
      <c r="F146" s="206"/>
      <c r="G146" s="206"/>
      <c r="H146" s="206"/>
      <c r="I146" s="206"/>
      <c r="J146" s="206"/>
      <c r="K146" s="206"/>
      <c r="L146" s="206"/>
    </row>
  </sheetData>
  <mergeCells count="34">
    <mergeCell ref="A68:L68"/>
    <mergeCell ref="A70:L70"/>
    <mergeCell ref="A71:L71"/>
    <mergeCell ref="A72:L72"/>
    <mergeCell ref="A46:L46"/>
    <mergeCell ref="F49:H49"/>
    <mergeCell ref="J49:L49"/>
    <mergeCell ref="A44:L44"/>
    <mergeCell ref="A45:L45"/>
    <mergeCell ref="A3:L3"/>
    <mergeCell ref="A43:L43"/>
    <mergeCell ref="A4:L4"/>
    <mergeCell ref="A5:L5"/>
    <mergeCell ref="A6:L6"/>
    <mergeCell ref="F9:H9"/>
    <mergeCell ref="J9:L9"/>
    <mergeCell ref="A11:D11"/>
    <mergeCell ref="A75:L75"/>
    <mergeCell ref="A76:L76"/>
    <mergeCell ref="A77:L77"/>
    <mergeCell ref="A78:L78"/>
    <mergeCell ref="F81:H81"/>
    <mergeCell ref="J81:L81"/>
    <mergeCell ref="A83:D83"/>
    <mergeCell ref="A116:L116"/>
    <mergeCell ref="A117:L117"/>
    <mergeCell ref="A118:L118"/>
    <mergeCell ref="A119:L119"/>
    <mergeCell ref="A146:L146"/>
    <mergeCell ref="F122:H122"/>
    <mergeCell ref="J122:L122"/>
    <mergeCell ref="A142:L142"/>
    <mergeCell ref="A144:L144"/>
    <mergeCell ref="A145:L145"/>
  </mergeCells>
  <printOptions horizontalCentered="1"/>
  <pageMargins left="0.90551181102362199" right="0.43307086614173201" top="0.511811023622047" bottom="0.511811023622047" header="0.27559055118110198" footer="0.30118110199999998"/>
  <pageSetup paperSize="9" scale="99" orientation="portrait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1" manualBreakCount="1">
    <brk id="72" max="11" man="1"/>
  </rowBreaks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249977111117893"/>
  </sheetPr>
  <dimension ref="A1:Y68"/>
  <sheetViews>
    <sheetView view="pageBreakPreview" zoomScaleNormal="120" zoomScaleSheetLayoutView="100" workbookViewId="0">
      <selection activeCell="H13" sqref="H13"/>
    </sheetView>
  </sheetViews>
  <sheetFormatPr defaultColWidth="9.109375" defaultRowHeight="20.100000000000001" customHeight="1"/>
  <cols>
    <col min="1" max="4" width="1.109375" style="86" customWidth="1"/>
    <col min="5" max="5" width="35.6640625" style="86" customWidth="1"/>
    <col min="6" max="6" width="6.33203125" style="87" customWidth="1"/>
    <col min="7" max="7" width="0.88671875" style="88" customWidth="1"/>
    <col min="8" max="8" width="12" style="89" customWidth="1"/>
    <col min="9" max="9" width="0.88671875" style="89" customWidth="1"/>
    <col min="10" max="10" width="12" style="89" customWidth="1"/>
    <col min="11" max="11" width="1" style="90" customWidth="1"/>
    <col min="12" max="12" width="11.109375" style="89" customWidth="1"/>
    <col min="13" max="13" width="0.88671875" style="89" customWidth="1"/>
    <col min="14" max="14" width="11.44140625" style="9" customWidth="1"/>
    <col min="15" max="15" width="0.88671875" style="90" customWidth="1"/>
    <col min="16" max="16" width="11.44140625" style="90" customWidth="1"/>
    <col min="17" max="17" width="0.88671875" style="90" customWidth="1"/>
    <col min="18" max="18" width="13.109375" style="90" customWidth="1"/>
    <col min="19" max="19" width="0.88671875" style="90" customWidth="1"/>
    <col min="20" max="20" width="12.33203125" style="90" customWidth="1"/>
    <col min="21" max="16384" width="9.109375" style="86"/>
  </cols>
  <sheetData>
    <row r="1" spans="1:25" ht="18.75" customHeight="1">
      <c r="R1" s="11" t="s">
        <v>95</v>
      </c>
    </row>
    <row r="2" spans="1:25" ht="18.75" customHeight="1">
      <c r="R2" s="11" t="s">
        <v>96</v>
      </c>
    </row>
    <row r="3" spans="1:25" ht="21.75" customHeight="1">
      <c r="A3" s="222" t="s">
        <v>100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</row>
    <row r="4" spans="1:25" ht="21.75" customHeight="1">
      <c r="A4" s="224" t="s">
        <v>0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</row>
    <row r="5" spans="1:25" ht="21.75" customHeight="1">
      <c r="A5" s="225" t="s">
        <v>63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</row>
    <row r="6" spans="1:25" ht="21.75" customHeight="1">
      <c r="A6" s="225" t="s">
        <v>200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</row>
    <row r="7" spans="1:25" s="94" customFormat="1" ht="15" customHeight="1">
      <c r="A7" s="92"/>
      <c r="B7" s="92"/>
      <c r="C7" s="92"/>
      <c r="D7" s="92"/>
      <c r="E7" s="92"/>
      <c r="F7" s="93"/>
      <c r="G7" s="93"/>
      <c r="H7" s="226" t="s">
        <v>103</v>
      </c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</row>
    <row r="8" spans="1:25" s="98" customFormat="1" ht="15" customHeight="1">
      <c r="A8" s="95"/>
      <c r="B8" s="95"/>
      <c r="C8" s="95"/>
      <c r="D8" s="95"/>
      <c r="E8" s="95"/>
      <c r="F8" s="96"/>
      <c r="G8" s="96"/>
      <c r="H8" s="221" t="s">
        <v>2</v>
      </c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</row>
    <row r="9" spans="1:25" s="98" customFormat="1" ht="15" customHeight="1">
      <c r="A9" s="95"/>
      <c r="B9" s="95"/>
      <c r="C9" s="95"/>
      <c r="D9" s="95"/>
      <c r="E9" s="95"/>
      <c r="F9" s="96"/>
      <c r="G9" s="96"/>
      <c r="H9" s="99"/>
      <c r="I9" s="99"/>
      <c r="J9" s="99"/>
      <c r="K9" s="99"/>
      <c r="L9" s="219" t="s">
        <v>35</v>
      </c>
      <c r="M9" s="219"/>
      <c r="N9" s="219"/>
      <c r="O9" s="99"/>
      <c r="P9" s="99"/>
      <c r="Q9" s="99"/>
      <c r="R9" s="99" t="s">
        <v>78</v>
      </c>
      <c r="S9" s="99"/>
      <c r="T9" s="99"/>
    </row>
    <row r="10" spans="1:25" s="98" customFormat="1" ht="15" customHeight="1">
      <c r="A10" s="95"/>
      <c r="B10" s="95"/>
      <c r="C10" s="95"/>
      <c r="D10" s="95"/>
      <c r="E10" s="95"/>
      <c r="F10" s="96"/>
      <c r="G10" s="96"/>
      <c r="H10" s="100"/>
      <c r="I10" s="100"/>
      <c r="J10" s="100"/>
      <c r="K10" s="100"/>
      <c r="L10" s="100" t="s">
        <v>64</v>
      </c>
      <c r="M10" s="100"/>
      <c r="N10" s="100"/>
      <c r="O10" s="100"/>
      <c r="P10" s="101" t="s">
        <v>67</v>
      </c>
      <c r="Q10" s="99"/>
      <c r="R10" s="99" t="s">
        <v>79</v>
      </c>
      <c r="S10" s="100"/>
      <c r="T10" s="100"/>
    </row>
    <row r="11" spans="1:25" s="98" customFormat="1" ht="15" customHeight="1">
      <c r="A11" s="95"/>
      <c r="B11" s="95"/>
      <c r="C11" s="95"/>
      <c r="D11" s="95"/>
      <c r="E11" s="95"/>
      <c r="F11" s="86"/>
      <c r="G11" s="96"/>
      <c r="H11" s="102" t="s">
        <v>108</v>
      </c>
      <c r="I11" s="99"/>
      <c r="J11" s="102" t="s">
        <v>65</v>
      </c>
      <c r="K11" s="99"/>
      <c r="L11" s="102" t="s">
        <v>66</v>
      </c>
      <c r="M11" s="99"/>
      <c r="N11" s="102"/>
      <c r="O11" s="99"/>
      <c r="P11" s="101" t="s">
        <v>70</v>
      </c>
      <c r="Q11" s="99"/>
      <c r="R11" s="100" t="s">
        <v>80</v>
      </c>
      <c r="S11" s="99"/>
      <c r="T11" s="99" t="s">
        <v>67</v>
      </c>
    </row>
    <row r="12" spans="1:25" s="98" customFormat="1" ht="15" customHeight="1">
      <c r="A12" s="220"/>
      <c r="B12" s="220"/>
      <c r="C12" s="220"/>
      <c r="D12" s="220"/>
      <c r="E12" s="220"/>
      <c r="F12" s="100" t="s">
        <v>4</v>
      </c>
      <c r="G12" s="96"/>
      <c r="H12" s="97" t="s">
        <v>68</v>
      </c>
      <c r="I12" s="99"/>
      <c r="J12" s="97" t="s">
        <v>109</v>
      </c>
      <c r="K12" s="99"/>
      <c r="L12" s="97" t="s">
        <v>69</v>
      </c>
      <c r="M12" s="99"/>
      <c r="N12" s="97" t="s">
        <v>42</v>
      </c>
      <c r="O12" s="99"/>
      <c r="P12" s="97" t="s">
        <v>110</v>
      </c>
      <c r="Q12" s="99"/>
      <c r="R12" s="97" t="s">
        <v>81</v>
      </c>
      <c r="S12" s="99"/>
      <c r="T12" s="97" t="s">
        <v>70</v>
      </c>
    </row>
    <row r="13" spans="1:25" s="108" customFormat="1" ht="15" customHeight="1">
      <c r="A13" s="103" t="s">
        <v>143</v>
      </c>
      <c r="B13" s="104"/>
      <c r="C13" s="103"/>
      <c r="D13" s="103"/>
      <c r="E13" s="103"/>
      <c r="F13" s="103"/>
      <c r="G13" s="103"/>
      <c r="H13" s="105">
        <v>225000</v>
      </c>
      <c r="I13" s="105"/>
      <c r="J13" s="105">
        <v>155063</v>
      </c>
      <c r="K13" s="105"/>
      <c r="L13" s="105">
        <v>28200</v>
      </c>
      <c r="M13" s="105"/>
      <c r="N13" s="105">
        <v>239721</v>
      </c>
      <c r="O13" s="105"/>
      <c r="P13" s="105">
        <v>647984</v>
      </c>
      <c r="Q13" s="105"/>
      <c r="R13" s="105">
        <v>24701</v>
      </c>
      <c r="S13" s="105"/>
      <c r="T13" s="105">
        <v>672685</v>
      </c>
      <c r="U13" s="106"/>
      <c r="V13" s="107">
        <f t="shared" ref="V13:V15" si="0">SUM(H13:N13)-P13</f>
        <v>0</v>
      </c>
      <c r="X13" s="107">
        <f t="shared" ref="X13:X15" si="1">SUM(P13:R13)-T13</f>
        <v>0</v>
      </c>
    </row>
    <row r="14" spans="1:25" s="108" customFormat="1" ht="15" customHeight="1">
      <c r="A14" s="86" t="s">
        <v>107</v>
      </c>
      <c r="B14" s="104"/>
      <c r="C14" s="103"/>
      <c r="D14" s="103"/>
      <c r="E14" s="103"/>
      <c r="F14" s="100"/>
      <c r="G14" s="103"/>
      <c r="H14" s="105">
        <v>0</v>
      </c>
      <c r="I14" s="105"/>
      <c r="J14" s="105">
        <v>0</v>
      </c>
      <c r="K14" s="105"/>
      <c r="L14" s="105">
        <v>0</v>
      </c>
      <c r="M14" s="105"/>
      <c r="N14" s="105">
        <v>89625</v>
      </c>
      <c r="O14" s="105"/>
      <c r="P14" s="105">
        <v>89625</v>
      </c>
      <c r="Q14" s="105"/>
      <c r="R14" s="105">
        <v>586</v>
      </c>
      <c r="S14" s="105"/>
      <c r="T14" s="105">
        <v>90211</v>
      </c>
      <c r="U14" s="106"/>
      <c r="V14" s="107"/>
      <c r="X14" s="107"/>
    </row>
    <row r="15" spans="1:25" s="98" customFormat="1" ht="15" customHeight="1">
      <c r="A15" s="86" t="s">
        <v>179</v>
      </c>
      <c r="B15" s="96"/>
      <c r="C15" s="86"/>
      <c r="D15" s="86"/>
      <c r="E15" s="86"/>
      <c r="F15" s="109">
        <v>16</v>
      </c>
      <c r="G15" s="86"/>
      <c r="H15" s="105">
        <v>0</v>
      </c>
      <c r="I15" s="105"/>
      <c r="J15" s="105">
        <v>0</v>
      </c>
      <c r="K15" s="105"/>
      <c r="L15" s="105">
        <v>0</v>
      </c>
      <c r="M15" s="105"/>
      <c r="N15" s="89">
        <v>-89985</v>
      </c>
      <c r="O15" s="110"/>
      <c r="P15" s="89">
        <v>-89985</v>
      </c>
      <c r="Q15" s="110"/>
      <c r="R15" s="110">
        <v>0</v>
      </c>
      <c r="S15" s="110"/>
      <c r="T15" s="89">
        <v>-89985</v>
      </c>
      <c r="U15" s="111"/>
      <c r="V15" s="107">
        <f t="shared" si="0"/>
        <v>0</v>
      </c>
      <c r="W15" s="108"/>
      <c r="X15" s="107">
        <f t="shared" si="1"/>
        <v>0</v>
      </c>
      <c r="Y15" s="112"/>
    </row>
    <row r="16" spans="1:25" s="98" customFormat="1" ht="15" customHeight="1">
      <c r="A16" s="86" t="s">
        <v>180</v>
      </c>
      <c r="B16" s="96"/>
      <c r="C16" s="86"/>
      <c r="D16" s="86"/>
      <c r="E16" s="86"/>
      <c r="F16" s="86"/>
      <c r="G16" s="86"/>
      <c r="H16" s="105">
        <v>0</v>
      </c>
      <c r="I16" s="105"/>
      <c r="J16" s="105">
        <v>0</v>
      </c>
      <c r="K16" s="105"/>
      <c r="L16" s="105">
        <v>0</v>
      </c>
      <c r="M16" s="105"/>
      <c r="N16" s="110">
        <v>0</v>
      </c>
      <c r="O16" s="110"/>
      <c r="P16" s="110">
        <v>0</v>
      </c>
      <c r="Q16" s="110"/>
      <c r="R16" s="89">
        <v>-1470</v>
      </c>
      <c r="S16" s="89"/>
      <c r="T16" s="89">
        <v>-1470</v>
      </c>
      <c r="U16" s="111"/>
      <c r="V16" s="107"/>
      <c r="W16" s="108"/>
      <c r="X16" s="107"/>
      <c r="Y16" s="112"/>
    </row>
    <row r="17" spans="1:25" s="98" customFormat="1" ht="15" customHeight="1">
      <c r="A17" s="86" t="s">
        <v>160</v>
      </c>
      <c r="B17" s="96"/>
      <c r="C17" s="86"/>
      <c r="D17" s="86"/>
      <c r="E17" s="86"/>
      <c r="F17" s="109">
        <v>17</v>
      </c>
      <c r="G17" s="86"/>
      <c r="H17" s="105">
        <v>83960</v>
      </c>
      <c r="I17" s="105"/>
      <c r="J17" s="105">
        <v>83960</v>
      </c>
      <c r="K17" s="105"/>
      <c r="L17" s="105">
        <v>0</v>
      </c>
      <c r="M17" s="105"/>
      <c r="N17" s="110">
        <v>0</v>
      </c>
      <c r="O17" s="110"/>
      <c r="P17" s="110">
        <v>167920</v>
      </c>
      <c r="Q17" s="110"/>
      <c r="R17" s="110">
        <v>0</v>
      </c>
      <c r="S17" s="110"/>
      <c r="T17" s="110">
        <v>167920</v>
      </c>
      <c r="U17" s="111"/>
      <c r="V17" s="107"/>
      <c r="W17" s="108"/>
      <c r="X17" s="107"/>
      <c r="Y17" s="112"/>
    </row>
    <row r="18" spans="1:25" s="108" customFormat="1" ht="15" customHeight="1" thickBot="1">
      <c r="A18" s="103" t="s">
        <v>201</v>
      </c>
      <c r="B18" s="104"/>
      <c r="C18" s="103"/>
      <c r="D18" s="103"/>
      <c r="E18" s="103"/>
      <c r="F18" s="113"/>
      <c r="G18" s="103"/>
      <c r="H18" s="114">
        <v>308960</v>
      </c>
      <c r="I18" s="115"/>
      <c r="J18" s="114">
        <v>239023</v>
      </c>
      <c r="K18" s="115"/>
      <c r="L18" s="114">
        <v>28200</v>
      </c>
      <c r="M18" s="115"/>
      <c r="N18" s="116">
        <v>239361</v>
      </c>
      <c r="O18" s="117"/>
      <c r="P18" s="116">
        <v>815544</v>
      </c>
      <c r="Q18" s="117"/>
      <c r="R18" s="116">
        <v>23817</v>
      </c>
      <c r="S18" s="117"/>
      <c r="T18" s="116">
        <v>839361</v>
      </c>
      <c r="U18" s="106"/>
      <c r="V18" s="107">
        <f t="shared" ref="V18" si="2">SUM(H18:N18)-P18</f>
        <v>0</v>
      </c>
      <c r="X18" s="107">
        <f t="shared" ref="X18" si="3">SUM(P18:R18)-T18</f>
        <v>0</v>
      </c>
    </row>
    <row r="19" spans="1:25" s="122" customFormat="1" ht="15" customHeight="1" thickTop="1">
      <c r="A19" s="118"/>
      <c r="B19" s="119"/>
      <c r="C19" s="118"/>
      <c r="D19" s="118"/>
      <c r="E19" s="118"/>
      <c r="F19" s="113"/>
      <c r="G19" s="118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1"/>
    </row>
    <row r="20" spans="1:25" s="108" customFormat="1" ht="15" customHeight="1">
      <c r="A20" s="103" t="s">
        <v>171</v>
      </c>
      <c r="B20" s="104"/>
      <c r="C20" s="103"/>
      <c r="D20" s="103"/>
      <c r="E20" s="103"/>
      <c r="F20" s="113"/>
      <c r="G20" s="103"/>
      <c r="H20" s="115">
        <v>308960</v>
      </c>
      <c r="I20" s="115"/>
      <c r="J20" s="115">
        <v>239023</v>
      </c>
      <c r="K20" s="115"/>
      <c r="L20" s="115">
        <v>33750</v>
      </c>
      <c r="M20" s="115"/>
      <c r="N20" s="115">
        <v>217965</v>
      </c>
      <c r="O20" s="115"/>
      <c r="P20" s="123">
        <v>799698</v>
      </c>
      <c r="Q20" s="115"/>
      <c r="R20" s="115">
        <v>23673</v>
      </c>
      <c r="S20" s="115"/>
      <c r="T20" s="115">
        <v>823371</v>
      </c>
      <c r="U20" s="106"/>
      <c r="V20" s="107">
        <f t="shared" ref="V20:V23" si="4">SUM(H20:O20)-P20</f>
        <v>0</v>
      </c>
      <c r="W20" s="107">
        <f t="shared" ref="W20:W23" si="5">SUM(P20:R20)-T20</f>
        <v>0</v>
      </c>
      <c r="X20" s="107"/>
    </row>
    <row r="21" spans="1:25" s="98" customFormat="1" ht="15" customHeight="1">
      <c r="A21" s="86" t="s">
        <v>107</v>
      </c>
      <c r="B21" s="96"/>
      <c r="C21" s="86"/>
      <c r="D21" s="86"/>
      <c r="E21" s="86"/>
      <c r="F21" s="124"/>
      <c r="G21" s="86"/>
      <c r="H21" s="204">
        <v>0</v>
      </c>
      <c r="I21" s="115"/>
      <c r="J21" s="204">
        <v>0</v>
      </c>
      <c r="K21" s="115"/>
      <c r="L21" s="204">
        <v>0</v>
      </c>
      <c r="M21" s="115"/>
      <c r="N21" s="115">
        <v>152424</v>
      </c>
      <c r="O21" s="115"/>
      <c r="P21" s="123">
        <v>152424</v>
      </c>
      <c r="Q21" s="115"/>
      <c r="R21" s="115">
        <v>-367</v>
      </c>
      <c r="S21" s="115"/>
      <c r="T21" s="115">
        <v>152057</v>
      </c>
      <c r="U21" s="111"/>
      <c r="V21" s="107">
        <f>SUM(H21:O21)-P21</f>
        <v>0</v>
      </c>
      <c r="W21" s="107">
        <f>SUM(P21:R21)-T21</f>
        <v>0</v>
      </c>
      <c r="X21" s="107"/>
      <c r="Y21" s="126"/>
    </row>
    <row r="22" spans="1:25" s="98" customFormat="1" ht="15" customHeight="1">
      <c r="A22" s="86" t="s">
        <v>179</v>
      </c>
      <c r="B22" s="96"/>
      <c r="C22" s="86"/>
      <c r="D22" s="86"/>
      <c r="E22" s="86"/>
      <c r="F22" s="109">
        <v>16</v>
      </c>
      <c r="G22" s="86"/>
      <c r="H22" s="105">
        <v>0</v>
      </c>
      <c r="I22" s="105"/>
      <c r="J22" s="105">
        <v>0</v>
      </c>
      <c r="K22" s="105"/>
      <c r="L22" s="203">
        <v>0</v>
      </c>
      <c r="M22" s="115"/>
      <c r="N22" s="115">
        <v>-61790</v>
      </c>
      <c r="O22" s="115"/>
      <c r="P22" s="115">
        <v>-61790</v>
      </c>
      <c r="Q22" s="115"/>
      <c r="R22" s="125">
        <v>0</v>
      </c>
      <c r="S22" s="115"/>
      <c r="T22" s="115">
        <v>-61790</v>
      </c>
      <c r="U22" s="111"/>
      <c r="V22" s="107"/>
      <c r="W22" s="107"/>
      <c r="X22" s="107"/>
      <c r="Y22" s="126"/>
    </row>
    <row r="23" spans="1:25" s="108" customFormat="1" ht="15" customHeight="1">
      <c r="A23" s="86" t="s">
        <v>160</v>
      </c>
      <c r="B23" s="86"/>
      <c r="C23" s="86"/>
      <c r="D23" s="86"/>
      <c r="E23" s="86"/>
      <c r="F23" s="109">
        <v>17</v>
      </c>
      <c r="G23" s="103"/>
      <c r="H23" s="127">
        <v>6066</v>
      </c>
      <c r="I23" s="127"/>
      <c r="J23" s="127">
        <v>6066</v>
      </c>
      <c r="K23" s="115"/>
      <c r="L23" s="204">
        <v>0</v>
      </c>
      <c r="M23" s="115"/>
      <c r="N23" s="123">
        <v>0</v>
      </c>
      <c r="O23" s="115"/>
      <c r="P23" s="123">
        <v>12132</v>
      </c>
      <c r="Q23" s="115"/>
      <c r="R23" s="125">
        <v>0</v>
      </c>
      <c r="S23" s="115"/>
      <c r="T23" s="115">
        <v>12132</v>
      </c>
      <c r="U23" s="106"/>
      <c r="V23" s="107">
        <f t="shared" si="4"/>
        <v>0</v>
      </c>
      <c r="W23" s="107">
        <f t="shared" si="5"/>
        <v>0</v>
      </c>
      <c r="X23" s="107"/>
    </row>
    <row r="24" spans="1:25" s="108" customFormat="1" ht="15" customHeight="1" thickBot="1">
      <c r="A24" s="103" t="s">
        <v>202</v>
      </c>
      <c r="B24" s="104"/>
      <c r="C24" s="103"/>
      <c r="D24" s="103"/>
      <c r="E24" s="103"/>
      <c r="F24" s="109"/>
      <c r="G24" s="103"/>
      <c r="H24" s="114">
        <v>315026</v>
      </c>
      <c r="I24" s="103"/>
      <c r="J24" s="114">
        <v>245089</v>
      </c>
      <c r="K24" s="103"/>
      <c r="L24" s="114">
        <v>33750</v>
      </c>
      <c r="M24" s="103"/>
      <c r="N24" s="114">
        <v>308599</v>
      </c>
      <c r="O24" s="103"/>
      <c r="P24" s="114">
        <v>902464</v>
      </c>
      <c r="Q24" s="103"/>
      <c r="R24" s="114">
        <v>23306</v>
      </c>
      <c r="S24" s="103"/>
      <c r="T24" s="114">
        <v>925770</v>
      </c>
      <c r="U24" s="106"/>
      <c r="V24" s="107">
        <f t="shared" ref="V24" si="6">SUM(H24:O24)-P24</f>
        <v>0</v>
      </c>
      <c r="W24" s="107">
        <f t="shared" ref="W24" si="7">SUM(P24:R24)-T24</f>
        <v>0</v>
      </c>
      <c r="X24" s="107"/>
    </row>
    <row r="25" spans="1:25" s="108" customFormat="1" ht="12" customHeight="1" thickTop="1">
      <c r="A25" s="103"/>
      <c r="B25" s="104"/>
      <c r="C25" s="103"/>
      <c r="D25" s="103"/>
      <c r="E25" s="103"/>
      <c r="F25" s="103"/>
      <c r="G25" s="103"/>
      <c r="H25" s="115"/>
      <c r="I25" s="103"/>
      <c r="J25" s="115"/>
      <c r="K25" s="103"/>
      <c r="L25" s="115"/>
      <c r="M25" s="103"/>
      <c r="N25" s="115"/>
      <c r="O25" s="103"/>
      <c r="P25" s="115"/>
      <c r="Q25" s="103"/>
      <c r="R25" s="115"/>
      <c r="S25" s="103"/>
      <c r="T25" s="115"/>
      <c r="U25" s="106"/>
      <c r="V25" s="107"/>
      <c r="W25" s="107"/>
      <c r="X25" s="107"/>
    </row>
    <row r="26" spans="1:25" s="122" customFormat="1" ht="19.5" customHeight="1">
      <c r="A26" s="206"/>
      <c r="B26" s="206"/>
      <c r="C26" s="206"/>
      <c r="D26" s="206"/>
      <c r="E26" s="206"/>
      <c r="F26" s="206"/>
      <c r="G26" s="206"/>
      <c r="H26" s="206"/>
      <c r="I26" s="206"/>
      <c r="J26" s="206"/>
      <c r="K26" s="206"/>
      <c r="L26" s="206"/>
      <c r="M26" s="206"/>
      <c r="N26" s="206"/>
      <c r="O26" s="206"/>
      <c r="P26" s="206"/>
      <c r="Q26" s="206"/>
      <c r="R26" s="206"/>
      <c r="S26" s="206"/>
      <c r="T26" s="206"/>
      <c r="U26" s="121"/>
    </row>
    <row r="27" spans="1:25" s="122" customFormat="1" ht="19.5" customHeight="1">
      <c r="A27" s="206" t="s">
        <v>194</v>
      </c>
      <c r="B27" s="206"/>
      <c r="C27" s="206"/>
      <c r="D27" s="206"/>
      <c r="E27" s="206"/>
      <c r="F27" s="206"/>
      <c r="G27" s="206"/>
      <c r="H27" s="206"/>
      <c r="I27" s="206"/>
      <c r="J27" s="206"/>
      <c r="K27" s="206"/>
      <c r="L27" s="206"/>
      <c r="M27" s="206"/>
      <c r="N27" s="206"/>
      <c r="O27" s="206"/>
      <c r="P27" s="206"/>
      <c r="Q27" s="206"/>
      <c r="R27" s="206"/>
      <c r="S27" s="206"/>
      <c r="T27" s="206"/>
      <c r="U27" s="121"/>
    </row>
    <row r="28" spans="1:25" s="122" customFormat="1" ht="19.5" customHeight="1">
      <c r="A28" s="206" t="s">
        <v>195</v>
      </c>
      <c r="B28" s="206"/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6"/>
      <c r="O28" s="206"/>
      <c r="P28" s="206"/>
      <c r="Q28" s="206"/>
      <c r="R28" s="206"/>
      <c r="S28" s="206"/>
      <c r="T28" s="206"/>
      <c r="U28" s="121"/>
    </row>
    <row r="29" spans="1:25" s="122" customFormat="1" ht="19.5" customHeight="1">
      <c r="A29" s="206" t="s">
        <v>196</v>
      </c>
      <c r="B29" s="206"/>
      <c r="C29" s="206"/>
      <c r="D29" s="206"/>
      <c r="E29" s="206"/>
      <c r="F29" s="206"/>
      <c r="G29" s="206"/>
      <c r="H29" s="206"/>
      <c r="I29" s="206"/>
      <c r="J29" s="206"/>
      <c r="K29" s="206"/>
      <c r="L29" s="206"/>
      <c r="M29" s="206"/>
      <c r="N29" s="206"/>
      <c r="O29" s="206"/>
      <c r="P29" s="206"/>
      <c r="Q29" s="206"/>
      <c r="R29" s="206"/>
      <c r="S29" s="206"/>
      <c r="T29" s="206"/>
      <c r="U29" s="121"/>
    </row>
    <row r="30" spans="1:25" s="98" customFormat="1" ht="24.75" customHeight="1">
      <c r="A30" s="128"/>
      <c r="B30" s="129"/>
      <c r="H30" s="7"/>
      <c r="I30" s="8"/>
      <c r="J30" s="7"/>
      <c r="K30" s="8"/>
      <c r="L30" s="7"/>
      <c r="M30" s="8"/>
      <c r="N30" s="7"/>
      <c r="O30" s="8"/>
      <c r="P30" s="7"/>
      <c r="Q30" s="8"/>
      <c r="R30" s="7"/>
      <c r="S30" s="8"/>
      <c r="T30" s="7"/>
      <c r="U30" s="111"/>
    </row>
    <row r="31" spans="1:25" ht="19.95" customHeight="1">
      <c r="H31" s="89">
        <f>SUM(H13:H17)-H18</f>
        <v>0</v>
      </c>
      <c r="J31" s="89">
        <f>SUM(J13:J17)-J18</f>
        <v>0</v>
      </c>
      <c r="K31" s="89"/>
      <c r="L31" s="89">
        <f>SUM(L13:L15)-L18</f>
        <v>0</v>
      </c>
      <c r="N31" s="89">
        <f>SUM(N13:N15)-N18</f>
        <v>0</v>
      </c>
      <c r="O31" s="89"/>
      <c r="P31" s="89">
        <f>SUM(P13:P17)-P18</f>
        <v>0</v>
      </c>
      <c r="Q31" s="89"/>
      <c r="R31" s="89">
        <f>SUM(R13:R17)-R18</f>
        <v>0</v>
      </c>
      <c r="S31" s="89"/>
      <c r="T31" s="89">
        <f>SUM(T13:T17)-T18</f>
        <v>0</v>
      </c>
    </row>
    <row r="32" spans="1:25" ht="20.100000000000001" customHeight="1">
      <c r="H32" s="89">
        <f>SUM(H20:H23)-H24</f>
        <v>0</v>
      </c>
      <c r="J32" s="89">
        <f>SUM(J20:J23)-J24</f>
        <v>0</v>
      </c>
      <c r="L32" s="89">
        <f>SUM(L20:L23)-L24</f>
        <v>0</v>
      </c>
      <c r="N32" s="89">
        <f>SUM(N20:N23)-N24</f>
        <v>0</v>
      </c>
      <c r="P32" s="89">
        <f>SUM(P20:P23)-P24</f>
        <v>0</v>
      </c>
      <c r="R32" s="89">
        <f>SUM(R20:R23)-R24</f>
        <v>0</v>
      </c>
      <c r="T32" s="89">
        <f>SUM(T20:T23)-T24</f>
        <v>0</v>
      </c>
    </row>
    <row r="50" spans="6:10" ht="20.100000000000001" customHeight="1">
      <c r="F50" s="87">
        <v>16324</v>
      </c>
      <c r="J50" s="89">
        <v>16324</v>
      </c>
    </row>
    <row r="60" spans="6:10" ht="20.100000000000001" customHeight="1">
      <c r="F60" s="87">
        <v>1397344</v>
      </c>
      <c r="J60" s="89">
        <v>1382026</v>
      </c>
    </row>
    <row r="66" spans="6:10" ht="20.100000000000001" customHeight="1">
      <c r="F66" s="87">
        <v>268196</v>
      </c>
      <c r="J66" s="89">
        <v>268196</v>
      </c>
    </row>
    <row r="68" spans="6:10" ht="20.100000000000001" customHeight="1">
      <c r="F68" s="87">
        <v>342034</v>
      </c>
      <c r="J68" s="89">
        <v>339862</v>
      </c>
    </row>
  </sheetData>
  <mergeCells count="12">
    <mergeCell ref="H8:T8"/>
    <mergeCell ref="A3:T3"/>
    <mergeCell ref="A4:T4"/>
    <mergeCell ref="A5:T5"/>
    <mergeCell ref="A6:T6"/>
    <mergeCell ref="H7:T7"/>
    <mergeCell ref="A26:T26"/>
    <mergeCell ref="A27:T27"/>
    <mergeCell ref="A28:T28"/>
    <mergeCell ref="A29:T29"/>
    <mergeCell ref="L9:N9"/>
    <mergeCell ref="A12:E12"/>
  </mergeCells>
  <printOptions horizontalCentered="1"/>
  <pageMargins left="0.51181102362204722" right="0.39370078740157483" top="0.78740157480314965" bottom="0" header="0" footer="0.39370078740157483"/>
  <pageSetup paperSize="9" firstPageNumber="2" orientation="landscape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249977111117893"/>
  </sheetPr>
  <dimension ref="A1:S68"/>
  <sheetViews>
    <sheetView view="pageBreakPreview" zoomScaleNormal="120" zoomScaleSheetLayoutView="100" workbookViewId="0">
      <selection activeCell="H13" sqref="H13"/>
    </sheetView>
  </sheetViews>
  <sheetFormatPr defaultColWidth="9.109375" defaultRowHeight="20.100000000000001" customHeight="1"/>
  <cols>
    <col min="1" max="4" width="1.109375" style="86" customWidth="1"/>
    <col min="5" max="5" width="36.6640625" style="86" customWidth="1"/>
    <col min="6" max="6" width="10" style="87" customWidth="1"/>
    <col min="7" max="7" width="0.88671875" style="88" customWidth="1"/>
    <col min="8" max="8" width="15.33203125" style="89" customWidth="1"/>
    <col min="9" max="9" width="0.88671875" style="89" customWidth="1"/>
    <col min="10" max="10" width="15.33203125" style="89" customWidth="1"/>
    <col min="11" max="11" width="1" style="90" customWidth="1"/>
    <col min="12" max="12" width="15.33203125" style="89" customWidth="1"/>
    <col min="13" max="13" width="0.88671875" style="89" customWidth="1"/>
    <col min="14" max="14" width="15.33203125" style="9" customWidth="1"/>
    <col min="15" max="15" width="0.88671875" style="90" customWidth="1"/>
    <col min="16" max="16" width="15.33203125" style="90" customWidth="1"/>
    <col min="17" max="16384" width="9.109375" style="86"/>
  </cols>
  <sheetData>
    <row r="1" spans="1:19" ht="19.5" customHeight="1">
      <c r="A1" s="130"/>
      <c r="B1" s="130"/>
      <c r="C1" s="130"/>
      <c r="D1" s="130"/>
      <c r="E1" s="130"/>
      <c r="F1" s="131"/>
      <c r="G1" s="132"/>
      <c r="H1" s="133"/>
      <c r="I1" s="133"/>
      <c r="J1" s="133"/>
      <c r="K1" s="134"/>
      <c r="L1" s="133"/>
      <c r="M1" s="133"/>
      <c r="N1" s="11"/>
      <c r="O1" s="11" t="s">
        <v>95</v>
      </c>
    </row>
    <row r="2" spans="1:19" ht="19.5" customHeight="1">
      <c r="A2" s="130"/>
      <c r="B2" s="130"/>
      <c r="C2" s="130"/>
      <c r="D2" s="130"/>
      <c r="E2" s="130"/>
      <c r="F2" s="131"/>
      <c r="G2" s="132"/>
      <c r="H2" s="133"/>
      <c r="I2" s="133"/>
      <c r="J2" s="133"/>
      <c r="K2" s="134"/>
      <c r="L2" s="133"/>
      <c r="M2" s="133"/>
      <c r="N2" s="11"/>
      <c r="O2" s="11" t="s">
        <v>96</v>
      </c>
    </row>
    <row r="3" spans="1:19" ht="22.5" customHeight="1">
      <c r="A3" s="222" t="s">
        <v>62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</row>
    <row r="4" spans="1:19" ht="22.5" customHeight="1">
      <c r="A4" s="224" t="s">
        <v>0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</row>
    <row r="5" spans="1:19" ht="22.5" customHeight="1">
      <c r="A5" s="225" t="s">
        <v>63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</row>
    <row r="6" spans="1:19" ht="22.5" customHeight="1">
      <c r="A6" s="225" t="s">
        <v>200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</row>
    <row r="7" spans="1:19" ht="15.75" customHeight="1">
      <c r="A7" s="135"/>
      <c r="B7" s="135"/>
      <c r="C7" s="135"/>
      <c r="D7" s="135"/>
      <c r="E7" s="135"/>
      <c r="F7" s="136"/>
      <c r="G7" s="136"/>
      <c r="H7" s="226" t="s">
        <v>103</v>
      </c>
      <c r="I7" s="226"/>
      <c r="J7" s="226"/>
      <c r="K7" s="226"/>
      <c r="L7" s="226"/>
      <c r="M7" s="226"/>
      <c r="N7" s="226"/>
      <c r="O7" s="226"/>
      <c r="P7" s="226"/>
    </row>
    <row r="8" spans="1:19" ht="15.75" customHeight="1">
      <c r="A8" s="95"/>
      <c r="B8" s="95"/>
      <c r="C8" s="95"/>
      <c r="D8" s="95"/>
      <c r="E8" s="95"/>
      <c r="F8" s="96"/>
      <c r="G8" s="96"/>
      <c r="H8" s="219" t="s">
        <v>3</v>
      </c>
      <c r="I8" s="219"/>
      <c r="J8" s="219"/>
      <c r="K8" s="219"/>
      <c r="L8" s="219"/>
      <c r="M8" s="219"/>
      <c r="N8" s="219"/>
      <c r="O8" s="219"/>
      <c r="P8" s="219"/>
    </row>
    <row r="9" spans="1:19" ht="15.75" customHeight="1">
      <c r="A9" s="95"/>
      <c r="B9" s="95"/>
      <c r="C9" s="95"/>
      <c r="D9" s="95"/>
      <c r="E9" s="95"/>
      <c r="F9" s="96"/>
      <c r="G9" s="96"/>
      <c r="H9" s="99"/>
      <c r="I9" s="99"/>
      <c r="J9" s="99"/>
      <c r="K9" s="99"/>
      <c r="L9" s="221" t="s">
        <v>35</v>
      </c>
      <c r="M9" s="221"/>
      <c r="N9" s="221"/>
      <c r="O9" s="99"/>
      <c r="P9" s="99"/>
    </row>
    <row r="10" spans="1:19" ht="15.75" customHeight="1">
      <c r="A10" s="95"/>
      <c r="B10" s="95"/>
      <c r="C10" s="95"/>
      <c r="D10" s="95"/>
      <c r="E10" s="95"/>
      <c r="F10" s="86"/>
      <c r="G10" s="96"/>
      <c r="H10" s="102" t="s">
        <v>108</v>
      </c>
      <c r="I10" s="99"/>
      <c r="J10" s="102" t="s">
        <v>65</v>
      </c>
      <c r="K10" s="99"/>
      <c r="L10" s="102" t="s">
        <v>82</v>
      </c>
      <c r="M10" s="99"/>
      <c r="N10" s="102"/>
      <c r="O10" s="99"/>
      <c r="P10" s="99" t="s">
        <v>67</v>
      </c>
    </row>
    <row r="11" spans="1:19" ht="15.75" customHeight="1">
      <c r="A11" s="220"/>
      <c r="B11" s="220"/>
      <c r="C11" s="220"/>
      <c r="D11" s="220"/>
      <c r="E11" s="220"/>
      <c r="F11" s="100" t="s">
        <v>4</v>
      </c>
      <c r="G11" s="96"/>
      <c r="H11" s="97" t="s">
        <v>68</v>
      </c>
      <c r="I11" s="99"/>
      <c r="J11" s="97" t="s">
        <v>109</v>
      </c>
      <c r="K11" s="99"/>
      <c r="L11" s="97" t="s">
        <v>69</v>
      </c>
      <c r="M11" s="99"/>
      <c r="N11" s="97" t="s">
        <v>42</v>
      </c>
      <c r="O11" s="99"/>
      <c r="P11" s="97" t="s">
        <v>70</v>
      </c>
    </row>
    <row r="12" spans="1:19" s="139" customFormat="1" ht="15.75" customHeight="1">
      <c r="A12" s="137"/>
      <c r="B12" s="138"/>
      <c r="H12" s="140"/>
      <c r="I12" s="140"/>
      <c r="J12" s="140"/>
      <c r="K12" s="140"/>
      <c r="L12" s="140"/>
      <c r="M12" s="140"/>
      <c r="N12" s="140"/>
      <c r="O12" s="140"/>
      <c r="P12" s="140"/>
      <c r="Q12" s="141"/>
    </row>
    <row r="13" spans="1:19" s="113" customFormat="1" ht="15.75" customHeight="1">
      <c r="A13" s="142" t="s">
        <v>143</v>
      </c>
      <c r="B13" s="143"/>
      <c r="C13" s="143"/>
      <c r="D13" s="143"/>
      <c r="E13" s="143"/>
      <c r="F13" s="124"/>
      <c r="G13" s="143"/>
      <c r="H13" s="144">
        <v>225000</v>
      </c>
      <c r="I13" s="144"/>
      <c r="J13" s="144">
        <v>155063</v>
      </c>
      <c r="K13" s="144"/>
      <c r="L13" s="144">
        <v>28200</v>
      </c>
      <c r="M13" s="144"/>
      <c r="N13" s="144">
        <v>235310</v>
      </c>
      <c r="O13" s="144"/>
      <c r="P13" s="144">
        <v>643573</v>
      </c>
      <c r="Q13" s="145"/>
      <c r="R13" s="146">
        <v>0</v>
      </c>
    </row>
    <row r="14" spans="1:19" s="113" customFormat="1" ht="15.75" customHeight="1">
      <c r="A14" s="147" t="s">
        <v>107</v>
      </c>
      <c r="B14" s="143"/>
      <c r="C14" s="143"/>
      <c r="D14" s="143"/>
      <c r="E14" s="143"/>
      <c r="G14" s="143"/>
      <c r="H14" s="144">
        <v>0</v>
      </c>
      <c r="I14" s="144"/>
      <c r="J14" s="144">
        <v>0</v>
      </c>
      <c r="K14" s="144"/>
      <c r="L14" s="144">
        <v>0</v>
      </c>
      <c r="M14" s="144"/>
      <c r="N14" s="144">
        <v>90545</v>
      </c>
      <c r="O14" s="144"/>
      <c r="P14" s="144">
        <v>90545</v>
      </c>
      <c r="Q14" s="145"/>
      <c r="R14" s="146"/>
    </row>
    <row r="15" spans="1:19" s="124" customFormat="1" ht="15.75" customHeight="1">
      <c r="A15" s="147" t="s">
        <v>179</v>
      </c>
      <c r="B15" s="148"/>
      <c r="C15" s="148"/>
      <c r="D15" s="148"/>
      <c r="E15" s="148"/>
      <c r="F15" s="109">
        <v>16</v>
      </c>
      <c r="G15" s="148"/>
      <c r="H15" s="144">
        <v>0</v>
      </c>
      <c r="I15" s="144"/>
      <c r="J15" s="144">
        <v>0</v>
      </c>
      <c r="K15" s="144"/>
      <c r="L15" s="144">
        <v>0</v>
      </c>
      <c r="M15" s="144"/>
      <c r="N15" s="89">
        <v>-89985</v>
      </c>
      <c r="O15" s="89"/>
      <c r="P15" s="89">
        <v>-89985</v>
      </c>
      <c r="Q15" s="149"/>
      <c r="R15" s="146">
        <v>0</v>
      </c>
      <c r="S15" s="124">
        <v>0</v>
      </c>
    </row>
    <row r="16" spans="1:19" s="124" customFormat="1" ht="15.75" customHeight="1">
      <c r="A16" s="147" t="s">
        <v>160</v>
      </c>
      <c r="B16" s="148"/>
      <c r="C16" s="148"/>
      <c r="D16" s="148"/>
      <c r="E16" s="148"/>
      <c r="F16" s="109">
        <v>17</v>
      </c>
      <c r="G16" s="148"/>
      <c r="H16" s="144">
        <v>83960</v>
      </c>
      <c r="I16" s="144"/>
      <c r="J16" s="144">
        <v>83960</v>
      </c>
      <c r="K16" s="144"/>
      <c r="L16" s="144">
        <v>0</v>
      </c>
      <c r="M16" s="144"/>
      <c r="N16" s="144">
        <v>0</v>
      </c>
      <c r="O16" s="144"/>
      <c r="P16" s="144">
        <v>167920</v>
      </c>
      <c r="Q16" s="149"/>
      <c r="R16" s="146"/>
    </row>
    <row r="17" spans="1:19" s="113" customFormat="1" ht="15.75" customHeight="1" thickBot="1">
      <c r="A17" s="150" t="s">
        <v>201</v>
      </c>
      <c r="B17" s="143"/>
      <c r="H17" s="151">
        <v>308960</v>
      </c>
      <c r="I17" s="144"/>
      <c r="J17" s="151">
        <v>239023</v>
      </c>
      <c r="K17" s="144"/>
      <c r="L17" s="151">
        <v>28200</v>
      </c>
      <c r="M17" s="144"/>
      <c r="N17" s="151">
        <v>235870</v>
      </c>
      <c r="O17" s="144"/>
      <c r="P17" s="151">
        <v>812053</v>
      </c>
      <c r="Q17" s="145"/>
      <c r="R17" s="146">
        <v>0</v>
      </c>
    </row>
    <row r="18" spans="1:19" s="139" customFormat="1" ht="15.75" customHeight="1" thickTop="1">
      <c r="A18" s="137"/>
      <c r="B18" s="138"/>
      <c r="F18" s="124"/>
      <c r="H18" s="140"/>
      <c r="I18" s="140"/>
      <c r="J18" s="140"/>
      <c r="K18" s="140"/>
      <c r="L18" s="140"/>
      <c r="M18" s="140"/>
      <c r="N18" s="140"/>
      <c r="O18" s="140"/>
      <c r="P18" s="140"/>
      <c r="Q18" s="141"/>
    </row>
    <row r="19" spans="1:19" s="103" customFormat="1" ht="15.75" customHeight="1">
      <c r="A19" s="150" t="s">
        <v>171</v>
      </c>
      <c r="B19" s="104"/>
      <c r="C19" s="104"/>
      <c r="D19" s="104"/>
      <c r="E19" s="104"/>
      <c r="F19" s="152"/>
      <c r="G19" s="104"/>
      <c r="H19" s="127">
        <v>308960</v>
      </c>
      <c r="I19" s="127"/>
      <c r="J19" s="127">
        <v>239023</v>
      </c>
      <c r="K19" s="127"/>
      <c r="L19" s="127">
        <v>33750</v>
      </c>
      <c r="M19" s="127"/>
      <c r="N19" s="127">
        <v>214625</v>
      </c>
      <c r="O19" s="127"/>
      <c r="P19" s="127">
        <v>796358</v>
      </c>
      <c r="Q19" s="153"/>
      <c r="R19" s="146">
        <f>SUM(H19:N19)-P19</f>
        <v>0</v>
      </c>
    </row>
    <row r="20" spans="1:19" ht="15.75" customHeight="1">
      <c r="A20" s="154" t="s">
        <v>107</v>
      </c>
      <c r="B20" s="96"/>
      <c r="C20" s="96"/>
      <c r="D20" s="96"/>
      <c r="E20" s="96"/>
      <c r="F20" s="155"/>
      <c r="G20" s="96"/>
      <c r="H20" s="144">
        <v>0</v>
      </c>
      <c r="I20" s="144"/>
      <c r="J20" s="144">
        <v>0</v>
      </c>
      <c r="K20" s="144"/>
      <c r="L20" s="144">
        <v>0</v>
      </c>
      <c r="M20" s="127"/>
      <c r="N20" s="127">
        <v>152805</v>
      </c>
      <c r="O20" s="127"/>
      <c r="P20" s="127">
        <v>152805</v>
      </c>
      <c r="Q20" s="156"/>
      <c r="R20" s="146">
        <f>SUM(H20:N20)-P20</f>
        <v>0</v>
      </c>
      <c r="S20" s="157">
        <v>0</v>
      </c>
    </row>
    <row r="21" spans="1:19" ht="15.75" customHeight="1">
      <c r="A21" s="147" t="s">
        <v>179</v>
      </c>
      <c r="B21" s="96"/>
      <c r="C21" s="96"/>
      <c r="D21" s="96"/>
      <c r="E21" s="96"/>
      <c r="F21" s="109">
        <v>16</v>
      </c>
      <c r="G21" s="96"/>
      <c r="H21" s="144">
        <v>0</v>
      </c>
      <c r="I21" s="144"/>
      <c r="J21" s="144">
        <v>0</v>
      </c>
      <c r="K21" s="144"/>
      <c r="L21" s="144">
        <v>0</v>
      </c>
      <c r="M21" s="127"/>
      <c r="N21" s="115">
        <v>-61790</v>
      </c>
      <c r="O21" s="127"/>
      <c r="P21" s="115">
        <v>-61790</v>
      </c>
      <c r="Q21" s="156"/>
      <c r="R21" s="146"/>
      <c r="S21" s="157"/>
    </row>
    <row r="22" spans="1:19" s="103" customFormat="1" ht="15.75" customHeight="1">
      <c r="A22" s="86" t="s">
        <v>160</v>
      </c>
      <c r="B22" s="104"/>
      <c r="C22" s="104"/>
      <c r="D22" s="104"/>
      <c r="E22" s="104"/>
      <c r="F22" s="109">
        <v>17</v>
      </c>
      <c r="G22" s="104"/>
      <c r="H22" s="127">
        <v>6066</v>
      </c>
      <c r="I22" s="127"/>
      <c r="J22" s="127">
        <v>6066</v>
      </c>
      <c r="K22" s="127"/>
      <c r="L22" s="144">
        <v>0</v>
      </c>
      <c r="M22" s="127"/>
      <c r="N22" s="144">
        <v>0</v>
      </c>
      <c r="O22" s="127"/>
      <c r="P22" s="127">
        <v>12132</v>
      </c>
      <c r="Q22" s="153"/>
      <c r="R22" s="146">
        <f t="shared" ref="R22" si="0">SUM(H22:N22)-P22</f>
        <v>0</v>
      </c>
      <c r="S22" s="157">
        <v>0</v>
      </c>
    </row>
    <row r="23" spans="1:19" s="103" customFormat="1" ht="15.75" customHeight="1" thickBot="1">
      <c r="A23" s="150" t="s">
        <v>202</v>
      </c>
      <c r="B23" s="150"/>
      <c r="H23" s="158">
        <v>315026</v>
      </c>
      <c r="I23" s="159"/>
      <c r="J23" s="158">
        <v>245089</v>
      </c>
      <c r="K23" s="159"/>
      <c r="L23" s="158">
        <v>33750</v>
      </c>
      <c r="M23" s="159"/>
      <c r="N23" s="158">
        <v>305640</v>
      </c>
      <c r="O23" s="159"/>
      <c r="P23" s="158">
        <v>899505</v>
      </c>
      <c r="Q23" s="153"/>
      <c r="R23" s="146">
        <f t="shared" ref="R23" si="1">SUM(H23:N23)-P23</f>
        <v>0</v>
      </c>
    </row>
    <row r="24" spans="1:19" s="103" customFormat="1" ht="14.25" customHeight="1" thickTop="1">
      <c r="A24" s="113"/>
      <c r="B24" s="104"/>
      <c r="H24" s="159"/>
      <c r="I24" s="159"/>
      <c r="J24" s="159"/>
      <c r="K24" s="159"/>
      <c r="L24" s="159"/>
      <c r="M24" s="159"/>
      <c r="N24" s="159"/>
      <c r="O24" s="159"/>
      <c r="P24" s="159"/>
      <c r="Q24" s="153"/>
      <c r="R24" s="146"/>
    </row>
    <row r="25" spans="1:19" ht="17.25" customHeight="1">
      <c r="A25" s="206"/>
      <c r="B25" s="206"/>
      <c r="C25" s="206"/>
      <c r="D25" s="206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6"/>
      <c r="Q25" s="156"/>
    </row>
    <row r="26" spans="1:19" ht="17.25" customHeight="1">
      <c r="A26" s="206" t="s">
        <v>194</v>
      </c>
      <c r="B26" s="206"/>
      <c r="C26" s="206"/>
      <c r="D26" s="206"/>
      <c r="E26" s="206"/>
      <c r="F26" s="206"/>
      <c r="G26" s="206"/>
      <c r="H26" s="206"/>
      <c r="I26" s="206"/>
      <c r="J26" s="206"/>
      <c r="K26" s="206"/>
      <c r="L26" s="206"/>
      <c r="M26" s="206"/>
      <c r="N26" s="206"/>
      <c r="O26" s="206"/>
      <c r="P26" s="206"/>
      <c r="Q26" s="156"/>
    </row>
    <row r="27" spans="1:19" ht="17.25" customHeight="1">
      <c r="A27" s="206" t="s">
        <v>195</v>
      </c>
      <c r="B27" s="206"/>
      <c r="C27" s="206"/>
      <c r="D27" s="206"/>
      <c r="E27" s="206"/>
      <c r="F27" s="206"/>
      <c r="G27" s="206"/>
      <c r="H27" s="206"/>
      <c r="I27" s="206"/>
      <c r="J27" s="206"/>
      <c r="K27" s="206"/>
      <c r="L27" s="206"/>
      <c r="M27" s="206"/>
      <c r="N27" s="206"/>
      <c r="O27" s="206"/>
      <c r="P27" s="206"/>
      <c r="Q27" s="156"/>
    </row>
    <row r="28" spans="1:19" s="161" customFormat="1" ht="17.25" customHeight="1">
      <c r="A28" s="206" t="s">
        <v>196</v>
      </c>
      <c r="B28" s="206"/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6"/>
      <c r="O28" s="206"/>
      <c r="P28" s="206"/>
      <c r="Q28" s="160"/>
    </row>
    <row r="29" spans="1:19" ht="20.100000000000001" customHeight="1">
      <c r="K29" s="89"/>
      <c r="N29" s="89"/>
      <c r="O29" s="89"/>
      <c r="P29" s="89"/>
    </row>
    <row r="30" spans="1:19" ht="20.100000000000001" customHeight="1">
      <c r="H30" s="89">
        <f>SUM(H13:H16)-H17</f>
        <v>0</v>
      </c>
      <c r="J30" s="89">
        <f>SUM(J13:J16)-J17</f>
        <v>0</v>
      </c>
      <c r="K30" s="89"/>
      <c r="L30" s="89">
        <f>SUM(L13:L15)-L17</f>
        <v>0</v>
      </c>
      <c r="N30" s="89">
        <f>SUM(N13:N15)-N17</f>
        <v>0</v>
      </c>
      <c r="O30" s="89"/>
      <c r="P30" s="89">
        <f>SUM(P13:P16)-P17</f>
        <v>0</v>
      </c>
    </row>
    <row r="31" spans="1:19" ht="20.100000000000001" customHeight="1">
      <c r="H31" s="89">
        <f>SUM(H19:H22)-H23</f>
        <v>0</v>
      </c>
      <c r="J31" s="89">
        <f>SUM(J19:J22)-J23</f>
        <v>0</v>
      </c>
      <c r="K31" s="89"/>
      <c r="L31" s="89">
        <f>SUM(L19:L22)-L23</f>
        <v>0</v>
      </c>
      <c r="N31" s="89">
        <f>SUM(N19:N22)-N23</f>
        <v>0</v>
      </c>
      <c r="O31" s="89"/>
      <c r="P31" s="89">
        <f>SUM(P19:P22)-P23</f>
        <v>0</v>
      </c>
    </row>
    <row r="41" spans="1:16" ht="6" customHeight="1"/>
    <row r="42" spans="1:16" ht="20.100000000000001" customHeight="1">
      <c r="A42" s="161"/>
    </row>
    <row r="43" spans="1:16" ht="20.100000000000001" customHeight="1">
      <c r="A43" s="224"/>
      <c r="B43" s="224"/>
      <c r="C43" s="224"/>
      <c r="D43" s="224"/>
      <c r="E43" s="224"/>
      <c r="F43" s="224"/>
      <c r="G43" s="224"/>
      <c r="H43" s="224"/>
      <c r="I43" s="224"/>
      <c r="J43" s="224"/>
      <c r="K43" s="224"/>
      <c r="L43" s="224"/>
      <c r="M43" s="224"/>
      <c r="N43" s="224"/>
    </row>
    <row r="44" spans="1:16" ht="20.100000000000001" customHeight="1">
      <c r="A44" s="225"/>
      <c r="B44" s="225"/>
      <c r="C44" s="225"/>
      <c r="D44" s="225"/>
      <c r="E44" s="225"/>
      <c r="F44" s="225"/>
      <c r="G44" s="225"/>
      <c r="H44" s="225"/>
      <c r="I44" s="225"/>
      <c r="J44" s="225"/>
      <c r="K44" s="225"/>
      <c r="L44" s="225"/>
      <c r="M44" s="225"/>
      <c r="N44" s="225"/>
    </row>
    <row r="45" spans="1:16" ht="20.100000000000001" customHeight="1">
      <c r="A45" s="225"/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5"/>
      <c r="N45" s="225"/>
    </row>
    <row r="46" spans="1:16" ht="20.100000000000001" customHeight="1">
      <c r="A46" s="162"/>
      <c r="B46" s="162"/>
      <c r="C46" s="162"/>
      <c r="D46" s="162"/>
      <c r="E46" s="162"/>
      <c r="F46" s="91"/>
      <c r="G46" s="91"/>
      <c r="H46" s="91"/>
      <c r="I46" s="91"/>
      <c r="J46" s="91"/>
      <c r="K46" s="91"/>
      <c r="L46" s="91"/>
      <c r="M46" s="91"/>
      <c r="N46" s="136"/>
    </row>
    <row r="47" spans="1:16" ht="20.100000000000001" customHeight="1">
      <c r="A47" s="163"/>
      <c r="B47" s="163"/>
      <c r="C47" s="163"/>
      <c r="D47" s="163"/>
      <c r="E47" s="163"/>
      <c r="F47" s="129"/>
      <c r="G47" s="129"/>
      <c r="H47" s="228"/>
      <c r="I47" s="228"/>
      <c r="J47" s="228"/>
      <c r="K47" s="228"/>
      <c r="L47" s="228"/>
      <c r="M47" s="228"/>
      <c r="N47" s="228"/>
      <c r="O47" s="228"/>
      <c r="P47" s="228"/>
    </row>
    <row r="48" spans="1:16" ht="20.100000000000001" customHeight="1">
      <c r="A48" s="163"/>
      <c r="B48" s="163"/>
      <c r="C48" s="163"/>
      <c r="D48" s="163"/>
      <c r="E48" s="163"/>
      <c r="F48" s="129"/>
      <c r="G48" s="129"/>
      <c r="H48" s="100"/>
      <c r="I48" s="100"/>
      <c r="J48" s="100"/>
      <c r="K48" s="100"/>
      <c r="L48" s="100"/>
      <c r="M48" s="100"/>
      <c r="N48" s="100"/>
      <c r="O48" s="86"/>
      <c r="P48" s="86"/>
    </row>
    <row r="49" spans="1:16" ht="20.100000000000001" customHeight="1">
      <c r="A49" s="163"/>
      <c r="B49" s="163"/>
      <c r="C49" s="163"/>
      <c r="D49" s="163"/>
      <c r="E49" s="163"/>
      <c r="F49" s="98"/>
      <c r="G49" s="129"/>
      <c r="H49" s="165"/>
      <c r="I49" s="164"/>
      <c r="J49" s="165"/>
      <c r="K49" s="164"/>
      <c r="L49" s="165"/>
      <c r="M49" s="164"/>
      <c r="N49" s="165"/>
      <c r="O49" s="166"/>
      <c r="P49" s="166"/>
    </row>
    <row r="50" spans="1:16" ht="20.100000000000001" customHeight="1">
      <c r="A50" s="227"/>
      <c r="B50" s="227"/>
      <c r="C50" s="227"/>
      <c r="D50" s="227"/>
      <c r="E50" s="227"/>
      <c r="F50" s="87">
        <v>16324</v>
      </c>
      <c r="J50" s="89">
        <v>16324</v>
      </c>
    </row>
    <row r="51" spans="1:16" ht="20.100000000000001" customHeight="1">
      <c r="A51" s="227"/>
      <c r="B51" s="227"/>
      <c r="C51" s="227"/>
      <c r="D51" s="227"/>
      <c r="E51" s="227"/>
    </row>
    <row r="60" spans="1:16" ht="20.100000000000001" customHeight="1">
      <c r="F60" s="87">
        <v>1397344</v>
      </c>
      <c r="J60" s="89">
        <v>1382026</v>
      </c>
    </row>
    <row r="66" spans="6:10" ht="20.100000000000001" customHeight="1">
      <c r="F66" s="87">
        <v>268196</v>
      </c>
      <c r="J66" s="89">
        <v>268196</v>
      </c>
    </row>
    <row r="68" spans="6:10" ht="20.100000000000001" customHeight="1">
      <c r="F68" s="87">
        <v>342034</v>
      </c>
      <c r="J68" s="89">
        <v>339862</v>
      </c>
    </row>
  </sheetData>
  <mergeCells count="18">
    <mergeCell ref="H8:P8"/>
    <mergeCell ref="A3:P3"/>
    <mergeCell ref="A4:P4"/>
    <mergeCell ref="A5:P5"/>
    <mergeCell ref="A6:P6"/>
    <mergeCell ref="H7:P7"/>
    <mergeCell ref="A51:E51"/>
    <mergeCell ref="L9:N9"/>
    <mergeCell ref="A11:E11"/>
    <mergeCell ref="A43:N43"/>
    <mergeCell ref="A44:N44"/>
    <mergeCell ref="A45:N45"/>
    <mergeCell ref="H47:P47"/>
    <mergeCell ref="A25:P25"/>
    <mergeCell ref="A26:P26"/>
    <mergeCell ref="A27:P27"/>
    <mergeCell ref="A28:P28"/>
    <mergeCell ref="A50:E50"/>
  </mergeCells>
  <printOptions horizontalCentered="1"/>
  <pageMargins left="0.51181102362204722" right="0.39370078740157483" top="0.78740157480314965" bottom="0.43307086614173229" header="0.51181102362204722" footer="0.39370078740157483"/>
  <pageSetup paperSize="9" firstPageNumber="2" orientation="landscape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-0.249977111117893"/>
  </sheetPr>
  <dimension ref="A1:T90"/>
  <sheetViews>
    <sheetView view="pageBreakPreview" topLeftCell="A2" zoomScale="115" zoomScaleNormal="100" zoomScaleSheetLayoutView="115" workbookViewId="0">
      <pane xSplit="13" ySplit="9" topLeftCell="N11" activePane="bottomRight" state="frozen"/>
      <selection activeCell="F52" sqref="F52"/>
      <selection pane="topRight" activeCell="F52" sqref="F52"/>
      <selection pane="bottomLeft" activeCell="F52" sqref="F52"/>
      <selection pane="bottomRight" activeCell="G12" sqref="G12"/>
    </sheetView>
  </sheetViews>
  <sheetFormatPr defaultColWidth="9.109375" defaultRowHeight="23.4"/>
  <cols>
    <col min="1" max="2" width="1.33203125" style="81" customWidth="1"/>
    <col min="3" max="3" width="1.33203125" style="83" customWidth="1"/>
    <col min="4" max="4" width="28.109375" style="83" customWidth="1"/>
    <col min="5" max="5" width="9.33203125" style="83" customWidth="1"/>
    <col min="6" max="6" width="0.6640625" style="83" customWidth="1"/>
    <col min="7" max="7" width="11.44140625" style="83" customWidth="1"/>
    <col min="8" max="8" width="0.6640625" style="83" customWidth="1"/>
    <col min="9" max="9" width="11.44140625" style="83" customWidth="1"/>
    <col min="10" max="10" width="0.6640625" style="83" customWidth="1"/>
    <col min="11" max="11" width="11.44140625" style="58" customWidth="1"/>
    <col min="12" max="12" width="0.6640625" style="83" customWidth="1"/>
    <col min="13" max="13" width="11.44140625" style="83" customWidth="1"/>
    <col min="14" max="14" width="10.6640625" style="81" customWidth="1"/>
    <col min="15" max="15" width="1.44140625" style="81" customWidth="1"/>
    <col min="16" max="16" width="9.109375" style="81"/>
    <col min="17" max="17" width="1.109375" style="81" customWidth="1"/>
    <col min="18" max="18" width="9.109375" style="81"/>
    <col min="19" max="19" width="1.33203125" style="81" customWidth="1"/>
    <col min="20" max="16384" width="9.109375" style="81"/>
  </cols>
  <sheetData>
    <row r="1" spans="1:13" s="68" customFormat="1" ht="21" customHeight="1">
      <c r="C1" s="31"/>
      <c r="D1" s="31"/>
      <c r="E1" s="31"/>
      <c r="F1" s="31"/>
      <c r="G1" s="31"/>
      <c r="H1" s="31"/>
      <c r="I1" s="31"/>
      <c r="J1" s="31"/>
      <c r="K1" s="58"/>
      <c r="L1" s="31"/>
      <c r="M1" s="14" t="s">
        <v>95</v>
      </c>
    </row>
    <row r="2" spans="1:13" s="68" customFormat="1" ht="21" customHeight="1">
      <c r="C2" s="31"/>
      <c r="D2" s="31"/>
      <c r="E2" s="31"/>
      <c r="F2" s="31"/>
      <c r="G2" s="31"/>
      <c r="H2" s="31"/>
      <c r="I2" s="31"/>
      <c r="J2" s="31"/>
      <c r="K2" s="58"/>
      <c r="L2" s="31"/>
      <c r="M2" s="14" t="s">
        <v>96</v>
      </c>
    </row>
    <row r="3" spans="1:13" s="68" customFormat="1" ht="20.25" customHeight="1">
      <c r="A3" s="208" t="s">
        <v>187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s="68" customFormat="1" ht="20.25" customHeight="1">
      <c r="A4" s="211" t="s">
        <v>0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</row>
    <row r="5" spans="1:13" s="68" customFormat="1" ht="20.25" customHeight="1">
      <c r="A5" s="211" t="s">
        <v>71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</row>
    <row r="6" spans="1:13" s="68" customFormat="1" ht="20.25" customHeight="1">
      <c r="A6" s="229" t="s">
        <v>200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</row>
    <row r="7" spans="1:13" ht="4.5" customHeight="1">
      <c r="A7" s="82"/>
      <c r="B7" s="82"/>
      <c r="C7" s="82"/>
      <c r="D7" s="82"/>
      <c r="E7" s="82"/>
      <c r="F7" s="82"/>
      <c r="G7" s="82"/>
      <c r="H7" s="82"/>
      <c r="I7" s="82"/>
      <c r="J7" s="82"/>
      <c r="K7" s="60"/>
      <c r="L7" s="82"/>
      <c r="M7" s="82"/>
    </row>
    <row r="8" spans="1:13" s="33" customFormat="1" ht="17.25" customHeight="1">
      <c r="A8" s="167"/>
      <c r="B8" s="167"/>
      <c r="C8" s="167"/>
      <c r="D8" s="167"/>
      <c r="E8" s="167"/>
      <c r="F8" s="167"/>
      <c r="G8" s="168"/>
      <c r="H8" s="168"/>
      <c r="I8" s="168"/>
      <c r="J8" s="168"/>
      <c r="K8" s="169"/>
      <c r="L8" s="168"/>
      <c r="M8" s="170" t="s">
        <v>103</v>
      </c>
    </row>
    <row r="9" spans="1:13" s="33" customFormat="1" ht="17.25" customHeight="1">
      <c r="A9" s="171"/>
      <c r="B9" s="171"/>
      <c r="C9" s="171"/>
      <c r="D9" s="171"/>
      <c r="E9" s="171"/>
      <c r="F9" s="171"/>
      <c r="G9" s="230" t="s">
        <v>2</v>
      </c>
      <c r="H9" s="230"/>
      <c r="I9" s="230"/>
      <c r="J9" s="172"/>
      <c r="K9" s="230" t="s">
        <v>3</v>
      </c>
      <c r="L9" s="230"/>
      <c r="M9" s="230"/>
    </row>
    <row r="10" spans="1:13" s="35" customFormat="1" ht="17.25" customHeight="1">
      <c r="A10" s="173"/>
      <c r="B10" s="173"/>
      <c r="C10" s="173"/>
      <c r="D10" s="173"/>
      <c r="E10" s="172" t="s">
        <v>4</v>
      </c>
      <c r="F10" s="173"/>
      <c r="G10" s="174">
        <v>2566</v>
      </c>
      <c r="H10" s="175"/>
      <c r="I10" s="174">
        <v>2565</v>
      </c>
      <c r="J10" s="176"/>
      <c r="K10" s="174">
        <v>2566</v>
      </c>
      <c r="L10" s="175"/>
      <c r="M10" s="174">
        <v>2565</v>
      </c>
    </row>
    <row r="11" spans="1:13" s="35" customFormat="1" ht="17.25" customHeight="1">
      <c r="A11" s="177" t="s">
        <v>72</v>
      </c>
      <c r="B11" s="171"/>
      <c r="C11" s="171"/>
      <c r="D11" s="171"/>
      <c r="E11" s="173"/>
      <c r="F11" s="173"/>
      <c r="G11" s="173"/>
      <c r="H11" s="173"/>
      <c r="I11" s="173"/>
      <c r="J11" s="173"/>
      <c r="K11" s="178"/>
      <c r="L11" s="173"/>
      <c r="M11" s="173"/>
    </row>
    <row r="12" spans="1:13" s="35" customFormat="1" ht="17.25" customHeight="1">
      <c r="A12" s="171"/>
      <c r="B12" s="171" t="s">
        <v>83</v>
      </c>
      <c r="C12" s="171"/>
      <c r="D12" s="171"/>
      <c r="E12" s="173"/>
      <c r="F12" s="173"/>
      <c r="G12" s="15">
        <v>191407</v>
      </c>
      <c r="H12" s="173"/>
      <c r="I12" s="15">
        <v>113482</v>
      </c>
      <c r="J12" s="173"/>
      <c r="K12" s="29">
        <v>192184</v>
      </c>
      <c r="L12" s="173"/>
      <c r="M12" s="15">
        <v>113539</v>
      </c>
    </row>
    <row r="13" spans="1:13" s="35" customFormat="1" ht="17.25" customHeight="1">
      <c r="A13" s="171"/>
      <c r="B13" s="171" t="s">
        <v>127</v>
      </c>
      <c r="C13" s="171"/>
      <c r="D13" s="171"/>
      <c r="E13" s="179"/>
      <c r="F13" s="173"/>
      <c r="G13" s="15"/>
      <c r="H13" s="18"/>
      <c r="I13" s="15"/>
      <c r="J13" s="18"/>
      <c r="K13" s="29"/>
      <c r="L13" s="18"/>
      <c r="M13" s="27"/>
    </row>
    <row r="14" spans="1:13" s="35" customFormat="1" ht="17.25" customHeight="1">
      <c r="A14" s="171"/>
      <c r="B14" s="171"/>
      <c r="C14" s="171" t="s">
        <v>128</v>
      </c>
      <c r="D14" s="171"/>
      <c r="E14" s="179"/>
      <c r="F14" s="173"/>
      <c r="G14" s="15"/>
      <c r="H14" s="18"/>
      <c r="I14" s="15"/>
      <c r="J14" s="18"/>
      <c r="K14" s="29"/>
      <c r="L14" s="18"/>
      <c r="M14" s="27"/>
    </row>
    <row r="15" spans="1:13" s="35" customFormat="1" ht="17.25" customHeight="1">
      <c r="A15" s="171"/>
      <c r="B15" s="171"/>
      <c r="C15" s="171" t="s">
        <v>73</v>
      </c>
      <c r="D15" s="171"/>
      <c r="E15" s="179"/>
      <c r="F15" s="173"/>
      <c r="G15" s="15">
        <v>63327</v>
      </c>
      <c r="H15" s="18"/>
      <c r="I15" s="15">
        <v>7434</v>
      </c>
      <c r="J15" s="18"/>
      <c r="K15" s="29">
        <v>60632</v>
      </c>
      <c r="L15" s="18"/>
      <c r="M15" s="15">
        <v>5107</v>
      </c>
    </row>
    <row r="16" spans="1:13" s="35" customFormat="1" ht="17.25" customHeight="1">
      <c r="A16" s="171"/>
      <c r="B16" s="171"/>
      <c r="C16" s="171" t="s">
        <v>204</v>
      </c>
      <c r="D16" s="171"/>
      <c r="E16" s="179"/>
      <c r="F16" s="173"/>
    </row>
    <row r="17" spans="1:20" s="35" customFormat="1" ht="17.25" customHeight="1">
      <c r="A17" s="171"/>
      <c r="B17" s="171"/>
      <c r="C17" s="171"/>
      <c r="D17" s="171" t="s">
        <v>169</v>
      </c>
      <c r="E17" s="179"/>
      <c r="F17" s="173"/>
      <c r="G17" s="15">
        <v>6</v>
      </c>
      <c r="H17" s="18"/>
      <c r="I17" s="27">
        <v>-39</v>
      </c>
      <c r="J17" s="18"/>
      <c r="K17" s="29">
        <v>10</v>
      </c>
      <c r="L17" s="18"/>
      <c r="M17" s="27">
        <v>6</v>
      </c>
    </row>
    <row r="18" spans="1:20" s="35" customFormat="1" ht="17.25" customHeight="1">
      <c r="A18" s="171"/>
      <c r="B18" s="171"/>
      <c r="C18" s="171" t="s">
        <v>161</v>
      </c>
      <c r="D18" s="171"/>
      <c r="E18" s="179"/>
      <c r="F18" s="173"/>
      <c r="G18" s="15">
        <v>268</v>
      </c>
      <c r="H18" s="18"/>
      <c r="I18" s="27">
        <v>2361</v>
      </c>
      <c r="J18" s="18"/>
      <c r="K18" s="29">
        <v>-181</v>
      </c>
      <c r="L18" s="18"/>
      <c r="M18" s="15">
        <v>2321</v>
      </c>
    </row>
    <row r="19" spans="1:20" s="35" customFormat="1" ht="17.25" customHeight="1">
      <c r="A19" s="171"/>
      <c r="B19" s="171"/>
      <c r="C19" s="171" t="s">
        <v>141</v>
      </c>
      <c r="D19" s="171"/>
      <c r="E19" s="179"/>
      <c r="F19" s="173"/>
      <c r="G19" s="15">
        <v>3268</v>
      </c>
      <c r="H19" s="18"/>
      <c r="I19" s="15">
        <v>4212</v>
      </c>
      <c r="J19" s="180"/>
      <c r="K19" s="29">
        <v>2847</v>
      </c>
      <c r="L19" s="180"/>
      <c r="M19" s="15">
        <v>3835</v>
      </c>
    </row>
    <row r="20" spans="1:20" s="35" customFormat="1" ht="17.25" customHeight="1">
      <c r="A20" s="171"/>
      <c r="B20" s="171"/>
      <c r="C20" s="171" t="s">
        <v>206</v>
      </c>
      <c r="D20" s="171"/>
      <c r="E20" s="179"/>
      <c r="F20" s="173"/>
      <c r="G20" s="15"/>
      <c r="H20" s="18"/>
      <c r="I20" s="15"/>
      <c r="J20" s="205"/>
      <c r="K20" s="29"/>
      <c r="L20" s="205"/>
      <c r="M20" s="27"/>
    </row>
    <row r="21" spans="1:20" s="35" customFormat="1" ht="17.25" customHeight="1">
      <c r="A21" s="171"/>
      <c r="B21" s="171"/>
      <c r="C21" s="171"/>
      <c r="D21" s="171" t="s">
        <v>207</v>
      </c>
      <c r="E21" s="179"/>
      <c r="F21" s="173"/>
      <c r="G21" s="15">
        <v>-1332</v>
      </c>
      <c r="H21" s="18"/>
      <c r="I21" s="15">
        <v>0</v>
      </c>
      <c r="J21" s="205"/>
      <c r="K21" s="15">
        <v>-1332</v>
      </c>
      <c r="L21" s="205"/>
      <c r="M21" s="27">
        <v>0</v>
      </c>
    </row>
    <row r="22" spans="1:20" s="35" customFormat="1" ht="17.25" customHeight="1">
      <c r="A22" s="171"/>
      <c r="B22" s="171"/>
      <c r="C22" s="171" t="s">
        <v>166</v>
      </c>
      <c r="D22" s="171"/>
      <c r="E22" s="179"/>
      <c r="F22" s="173"/>
      <c r="G22" s="15">
        <v>111</v>
      </c>
      <c r="H22" s="18"/>
      <c r="I22" s="15">
        <v>-1</v>
      </c>
      <c r="J22" s="18"/>
      <c r="K22" s="15">
        <v>111</v>
      </c>
      <c r="L22" s="18"/>
      <c r="M22" s="15">
        <v>-1</v>
      </c>
    </row>
    <row r="23" spans="1:20" s="35" customFormat="1" ht="17.25" customHeight="1">
      <c r="A23" s="171"/>
      <c r="B23" s="171"/>
      <c r="C23" s="171" t="s">
        <v>181</v>
      </c>
      <c r="D23" s="171"/>
      <c r="E23" s="179"/>
      <c r="F23" s="173"/>
      <c r="G23" s="15">
        <v>0</v>
      </c>
      <c r="H23" s="18"/>
      <c r="I23" s="15">
        <v>0</v>
      </c>
      <c r="J23" s="18"/>
      <c r="K23" s="29">
        <v>0</v>
      </c>
      <c r="L23" s="18"/>
      <c r="M23" s="15">
        <v>-1530</v>
      </c>
    </row>
    <row r="24" spans="1:20" s="35" customFormat="1" ht="17.25" customHeight="1">
      <c r="A24" s="171"/>
      <c r="B24" s="171"/>
      <c r="C24" s="171" t="s">
        <v>85</v>
      </c>
      <c r="D24" s="171"/>
      <c r="E24" s="179"/>
      <c r="F24" s="173"/>
      <c r="G24" s="15">
        <v>-790</v>
      </c>
      <c r="H24" s="18"/>
      <c r="I24" s="15">
        <v>-194</v>
      </c>
      <c r="J24" s="18"/>
      <c r="K24" s="29">
        <v>-750</v>
      </c>
      <c r="L24" s="18"/>
      <c r="M24" s="15">
        <v>-182</v>
      </c>
    </row>
    <row r="25" spans="1:20" s="35" customFormat="1" ht="17.25" customHeight="1">
      <c r="A25" s="171"/>
      <c r="B25" s="171"/>
      <c r="C25" s="171" t="s">
        <v>124</v>
      </c>
      <c r="D25" s="171"/>
      <c r="E25" s="179"/>
      <c r="F25" s="173"/>
      <c r="G25" s="181">
        <v>826</v>
      </c>
      <c r="H25" s="15"/>
      <c r="I25" s="181">
        <v>726</v>
      </c>
      <c r="J25" s="15"/>
      <c r="K25" s="182">
        <v>820</v>
      </c>
      <c r="L25" s="18"/>
      <c r="M25" s="181">
        <v>700</v>
      </c>
    </row>
    <row r="26" spans="1:20" s="35" customFormat="1" ht="17.25" customHeight="1">
      <c r="A26" s="171"/>
      <c r="B26" s="171" t="s">
        <v>101</v>
      </c>
      <c r="C26" s="171"/>
      <c r="D26" s="171"/>
      <c r="E26" s="179"/>
      <c r="F26" s="173"/>
      <c r="G26" s="15"/>
      <c r="H26" s="18"/>
      <c r="I26" s="15"/>
      <c r="J26" s="18"/>
      <c r="K26" s="29"/>
      <c r="L26" s="18"/>
    </row>
    <row r="27" spans="1:20" s="35" customFormat="1" ht="17.25" customHeight="1">
      <c r="A27" s="171"/>
      <c r="B27" s="171"/>
      <c r="C27" s="171" t="s">
        <v>102</v>
      </c>
      <c r="D27" s="171"/>
      <c r="E27" s="179"/>
      <c r="F27" s="173"/>
      <c r="G27" s="15">
        <v>257091</v>
      </c>
      <c r="H27" s="18"/>
      <c r="I27" s="27">
        <v>127981</v>
      </c>
      <c r="J27" s="18"/>
      <c r="K27" s="29">
        <v>254341</v>
      </c>
      <c r="L27" s="18"/>
      <c r="M27" s="27">
        <v>123795</v>
      </c>
      <c r="N27" s="46">
        <f>SUM(G12:G25)-G27</f>
        <v>0</v>
      </c>
      <c r="P27" s="46">
        <f>SUM(I12:I25)-I27</f>
        <v>0</v>
      </c>
      <c r="R27" s="46">
        <f>SUM(K12:K25)-K27</f>
        <v>0</v>
      </c>
      <c r="T27" s="46">
        <f>SUM(M12:M25)-M27</f>
        <v>0</v>
      </c>
    </row>
    <row r="28" spans="1:20" s="35" customFormat="1" ht="17.25" customHeight="1">
      <c r="A28" s="171"/>
      <c r="B28" s="171" t="s">
        <v>84</v>
      </c>
      <c r="C28" s="171"/>
      <c r="D28" s="171"/>
      <c r="E28" s="179"/>
      <c r="F28" s="173"/>
      <c r="H28" s="18"/>
      <c r="I28" s="27"/>
      <c r="J28" s="18"/>
      <c r="K28" s="29"/>
      <c r="L28" s="18"/>
      <c r="M28" s="27"/>
    </row>
    <row r="29" spans="1:20" s="35" customFormat="1" ht="17.25" customHeight="1">
      <c r="A29" s="171"/>
      <c r="B29" s="171"/>
      <c r="C29" s="171" t="s">
        <v>134</v>
      </c>
      <c r="D29" s="171"/>
      <c r="E29" s="179"/>
      <c r="F29" s="173"/>
      <c r="G29" s="15">
        <v>-316962</v>
      </c>
      <c r="H29" s="18"/>
      <c r="I29" s="15">
        <v>-277</v>
      </c>
      <c r="J29" s="18"/>
      <c r="K29" s="29">
        <v>-325576</v>
      </c>
      <c r="L29" s="18"/>
      <c r="M29" s="15">
        <v>-27799</v>
      </c>
    </row>
    <row r="30" spans="1:20" s="35" customFormat="1" ht="17.25" customHeight="1">
      <c r="A30" s="171"/>
      <c r="B30" s="171"/>
      <c r="C30" s="171" t="s">
        <v>151</v>
      </c>
      <c r="D30" s="171"/>
      <c r="E30" s="179"/>
      <c r="F30" s="173"/>
      <c r="G30" s="15">
        <v>-382270</v>
      </c>
      <c r="H30" s="18"/>
      <c r="I30" s="15">
        <v>-175422</v>
      </c>
      <c r="J30" s="18"/>
      <c r="K30" s="29">
        <v>-382027</v>
      </c>
      <c r="L30" s="18"/>
      <c r="M30" s="15">
        <v>-170585</v>
      </c>
    </row>
    <row r="31" spans="1:20" s="35" customFormat="1" ht="17.25" customHeight="1">
      <c r="A31" s="171"/>
      <c r="B31" s="171"/>
      <c r="C31" s="171" t="s">
        <v>74</v>
      </c>
      <c r="D31" s="171"/>
      <c r="E31" s="173"/>
      <c r="F31" s="173"/>
      <c r="G31" s="15">
        <v>14766</v>
      </c>
      <c r="H31" s="18"/>
      <c r="I31" s="15">
        <v>29929</v>
      </c>
      <c r="J31" s="18"/>
      <c r="K31" s="29">
        <v>14870</v>
      </c>
      <c r="L31" s="18"/>
      <c r="M31" s="15">
        <v>30871</v>
      </c>
    </row>
    <row r="32" spans="1:20" s="35" customFormat="1" ht="17.25" customHeight="1">
      <c r="A32" s="171"/>
      <c r="B32" s="171"/>
      <c r="C32" s="171" t="s">
        <v>10</v>
      </c>
      <c r="D32" s="171"/>
      <c r="E32" s="173"/>
      <c r="F32" s="173"/>
      <c r="G32" s="15">
        <v>6885</v>
      </c>
      <c r="H32" s="18"/>
      <c r="I32" s="15">
        <v>-11434</v>
      </c>
      <c r="J32" s="18"/>
      <c r="K32" s="29">
        <v>2793</v>
      </c>
      <c r="L32" s="18"/>
      <c r="M32" s="15">
        <v>-13227</v>
      </c>
    </row>
    <row r="33" spans="1:20" s="35" customFormat="1" ht="17.25" customHeight="1">
      <c r="A33" s="171"/>
      <c r="B33" s="171"/>
      <c r="C33" s="171" t="s">
        <v>11</v>
      </c>
      <c r="D33" s="171"/>
      <c r="E33" s="173"/>
      <c r="F33" s="173"/>
      <c r="G33" s="15">
        <v>-20039</v>
      </c>
      <c r="H33" s="18"/>
      <c r="I33" s="15">
        <v>6489</v>
      </c>
      <c r="J33" s="18"/>
      <c r="K33" s="29">
        <v>-31988</v>
      </c>
      <c r="L33" s="18"/>
      <c r="M33" s="15">
        <v>4814</v>
      </c>
    </row>
    <row r="34" spans="1:20" s="35" customFormat="1" ht="17.25" customHeight="1">
      <c r="A34" s="171"/>
      <c r="B34" s="171"/>
      <c r="C34" s="171" t="s">
        <v>20</v>
      </c>
      <c r="D34" s="171"/>
      <c r="E34" s="173"/>
      <c r="F34" s="173"/>
      <c r="G34" s="27">
        <v>0</v>
      </c>
      <c r="H34" s="18"/>
      <c r="I34" s="15">
        <v>664</v>
      </c>
      <c r="J34" s="18"/>
      <c r="K34" s="29">
        <v>0</v>
      </c>
      <c r="L34" s="18"/>
      <c r="M34" s="15">
        <v>664</v>
      </c>
    </row>
    <row r="35" spans="1:20" s="35" customFormat="1" ht="17.25" customHeight="1">
      <c r="B35" s="171" t="s">
        <v>86</v>
      </c>
      <c r="C35" s="171"/>
      <c r="D35" s="171"/>
      <c r="E35" s="171"/>
      <c r="F35" s="171"/>
      <c r="G35" s="171"/>
      <c r="H35" s="171"/>
      <c r="I35" s="183"/>
      <c r="J35" s="173"/>
      <c r="K35" s="178"/>
      <c r="L35" s="173"/>
      <c r="M35" s="183"/>
    </row>
    <row r="36" spans="1:20" s="35" customFormat="1" ht="17.25" customHeight="1">
      <c r="A36" s="184" t="s">
        <v>142</v>
      </c>
      <c r="B36" s="171"/>
      <c r="C36" s="171" t="s">
        <v>135</v>
      </c>
      <c r="D36" s="171"/>
      <c r="E36" s="171"/>
      <c r="F36" s="171"/>
      <c r="G36" s="15">
        <v>186876</v>
      </c>
      <c r="H36" s="171"/>
      <c r="I36" s="15">
        <v>169200</v>
      </c>
      <c r="J36" s="173"/>
      <c r="K36" s="15">
        <v>194364</v>
      </c>
      <c r="L36" s="173"/>
      <c r="M36" s="15">
        <v>178790</v>
      </c>
    </row>
    <row r="37" spans="1:20" s="35" customFormat="1" ht="17.25" customHeight="1">
      <c r="A37" s="184" t="s">
        <v>142</v>
      </c>
      <c r="B37" s="171"/>
      <c r="C37" s="171" t="s">
        <v>26</v>
      </c>
      <c r="D37" s="171"/>
      <c r="E37" s="172"/>
      <c r="F37" s="171"/>
      <c r="G37" s="15">
        <v>30914</v>
      </c>
      <c r="H37" s="15"/>
      <c r="I37" s="15">
        <v>2147</v>
      </c>
      <c r="J37" s="18"/>
      <c r="K37" s="15">
        <v>31960</v>
      </c>
      <c r="L37" s="18"/>
      <c r="M37" s="15">
        <v>4726</v>
      </c>
    </row>
    <row r="38" spans="1:20" s="35" customFormat="1" ht="17.25" customHeight="1">
      <c r="A38" s="184"/>
      <c r="B38" s="171"/>
      <c r="C38" s="171" t="s">
        <v>152</v>
      </c>
      <c r="D38" s="171"/>
      <c r="E38" s="172"/>
      <c r="F38" s="171"/>
      <c r="G38" s="15">
        <v>290442</v>
      </c>
      <c r="H38" s="15"/>
      <c r="I38" s="15">
        <v>18282</v>
      </c>
      <c r="J38" s="18"/>
      <c r="K38" s="15">
        <v>292241</v>
      </c>
      <c r="L38" s="18"/>
      <c r="M38" s="15">
        <v>18577</v>
      </c>
    </row>
    <row r="39" spans="1:20" s="35" customFormat="1" ht="17.25" customHeight="1">
      <c r="A39" s="184" t="s">
        <v>142</v>
      </c>
      <c r="B39" s="171"/>
      <c r="C39" s="171" t="s">
        <v>27</v>
      </c>
      <c r="D39" s="171"/>
      <c r="E39" s="172"/>
      <c r="F39" s="171"/>
      <c r="G39" s="181">
        <v>13087</v>
      </c>
      <c r="H39" s="15"/>
      <c r="I39" s="181">
        <v>-14306</v>
      </c>
      <c r="J39" s="18"/>
      <c r="K39" s="182">
        <v>13168</v>
      </c>
      <c r="L39" s="18"/>
      <c r="M39" s="181">
        <v>-12094</v>
      </c>
    </row>
    <row r="40" spans="1:20" s="31" customFormat="1" ht="17.25" customHeight="1">
      <c r="A40" s="184" t="s">
        <v>120</v>
      </c>
      <c r="B40" s="171"/>
      <c r="C40" s="171"/>
      <c r="D40" s="171"/>
      <c r="E40" s="172"/>
      <c r="F40" s="171"/>
      <c r="G40" s="15">
        <v>80790</v>
      </c>
      <c r="H40" s="15"/>
      <c r="I40" s="27">
        <v>153253</v>
      </c>
      <c r="J40" s="15"/>
      <c r="K40" s="29">
        <v>64146</v>
      </c>
      <c r="L40" s="15"/>
      <c r="M40" s="27">
        <v>138532</v>
      </c>
      <c r="N40" s="28">
        <f>SUM(G27:G39)-G40</f>
        <v>0</v>
      </c>
      <c r="P40" s="20">
        <f>SUM(I27:I39)-I40</f>
        <v>0</v>
      </c>
      <c r="R40" s="21">
        <f>SUM(K27:K39)-K40</f>
        <v>0</v>
      </c>
      <c r="T40" s="20">
        <f>SUM(M27:M39)-M40</f>
        <v>0</v>
      </c>
    </row>
    <row r="41" spans="1:20" s="68" customFormat="1" ht="17.25" customHeight="1">
      <c r="A41" s="184" t="s">
        <v>129</v>
      </c>
      <c r="B41" s="171"/>
      <c r="C41" s="171"/>
      <c r="D41" s="171"/>
      <c r="E41" s="172"/>
      <c r="F41" s="171"/>
      <c r="G41" s="15">
        <v>-34889</v>
      </c>
      <c r="H41" s="15"/>
      <c r="I41" s="15">
        <v>-26491</v>
      </c>
      <c r="J41" s="15"/>
      <c r="K41" s="29">
        <v>-33341</v>
      </c>
      <c r="L41" s="15"/>
      <c r="M41" s="15">
        <v>-24492</v>
      </c>
      <c r="N41" s="21"/>
      <c r="P41" s="21"/>
      <c r="R41" s="21"/>
      <c r="T41" s="21"/>
    </row>
    <row r="42" spans="1:20" s="68" customFormat="1" ht="17.25" customHeight="1">
      <c r="A42" s="184" t="s">
        <v>178</v>
      </c>
      <c r="B42" s="171"/>
      <c r="C42" s="171"/>
      <c r="D42" s="171"/>
      <c r="E42" s="172"/>
      <c r="F42" s="171"/>
      <c r="G42" s="15">
        <v>-601</v>
      </c>
      <c r="H42" s="15"/>
      <c r="I42" s="15">
        <v>0</v>
      </c>
      <c r="J42" s="15"/>
      <c r="K42" s="29">
        <v>-601</v>
      </c>
      <c r="L42" s="15"/>
      <c r="M42" s="15">
        <v>0</v>
      </c>
      <c r="N42" s="21"/>
      <c r="P42" s="21"/>
      <c r="R42" s="21"/>
      <c r="T42" s="21"/>
    </row>
    <row r="43" spans="1:20" s="68" customFormat="1" ht="17.25" customHeight="1">
      <c r="A43" s="185"/>
      <c r="B43" s="185"/>
      <c r="C43" s="185" t="s">
        <v>121</v>
      </c>
      <c r="D43" s="171"/>
      <c r="E43" s="172"/>
      <c r="F43" s="171"/>
      <c r="G43" s="186">
        <v>45300</v>
      </c>
      <c r="H43" s="15"/>
      <c r="I43" s="187">
        <v>126762</v>
      </c>
      <c r="J43" s="15"/>
      <c r="K43" s="188">
        <v>30204</v>
      </c>
      <c r="L43" s="15"/>
      <c r="M43" s="187">
        <v>114040</v>
      </c>
      <c r="N43" s="21">
        <f>SUM(G40:G42)-G43</f>
        <v>0</v>
      </c>
      <c r="P43" s="21">
        <f>SUM(I40:I41)-I43</f>
        <v>0</v>
      </c>
      <c r="R43" s="21">
        <f>SUM(K40:K42)-K43</f>
        <v>0</v>
      </c>
      <c r="T43" s="21">
        <f>SUM(M40:M41)-M43</f>
        <v>0</v>
      </c>
    </row>
    <row r="44" spans="1:20" s="68" customFormat="1" ht="17.25" customHeight="1">
      <c r="A44" s="185"/>
      <c r="B44" s="185"/>
      <c r="C44" s="185"/>
      <c r="D44" s="171"/>
      <c r="E44" s="172"/>
      <c r="F44" s="171"/>
      <c r="G44" s="15"/>
      <c r="H44" s="15"/>
      <c r="I44" s="27"/>
      <c r="J44" s="15"/>
      <c r="K44" s="29"/>
      <c r="L44" s="15"/>
      <c r="M44" s="27"/>
      <c r="N44" s="21"/>
      <c r="P44" s="21"/>
      <c r="R44" s="21"/>
      <c r="T44" s="21"/>
    </row>
    <row r="45" spans="1:20" s="68" customFormat="1">
      <c r="C45" s="31"/>
      <c r="D45" s="31"/>
      <c r="E45" s="31"/>
      <c r="F45" s="31"/>
      <c r="G45" s="31"/>
      <c r="H45" s="31"/>
      <c r="I45" s="31"/>
      <c r="J45" s="31"/>
      <c r="K45" s="58"/>
      <c r="L45" s="31"/>
      <c r="M45" s="14" t="s">
        <v>95</v>
      </c>
    </row>
    <row r="46" spans="1:20" s="68" customFormat="1">
      <c r="C46" s="31"/>
      <c r="D46" s="31"/>
      <c r="E46" s="31"/>
      <c r="F46" s="31"/>
      <c r="G46" s="31"/>
      <c r="H46" s="31"/>
      <c r="I46" s="31"/>
      <c r="J46" s="31"/>
      <c r="K46" s="58"/>
      <c r="L46" s="31"/>
      <c r="M46" s="14" t="s">
        <v>96</v>
      </c>
    </row>
    <row r="47" spans="1:20" s="33" customFormat="1" ht="22.2" customHeight="1">
      <c r="A47" s="208" t="s">
        <v>188</v>
      </c>
      <c r="B47" s="209"/>
      <c r="C47" s="209"/>
      <c r="D47" s="209"/>
      <c r="E47" s="209"/>
      <c r="F47" s="209"/>
      <c r="G47" s="209"/>
      <c r="H47" s="209"/>
      <c r="I47" s="209"/>
      <c r="J47" s="209"/>
      <c r="K47" s="209"/>
      <c r="L47" s="209"/>
      <c r="M47" s="209"/>
    </row>
    <row r="48" spans="1:20" s="33" customFormat="1" ht="22.2" customHeight="1">
      <c r="A48" s="211" t="s">
        <v>0</v>
      </c>
      <c r="B48" s="211"/>
      <c r="C48" s="211"/>
      <c r="D48" s="211"/>
      <c r="E48" s="211"/>
      <c r="F48" s="211"/>
      <c r="G48" s="211"/>
      <c r="H48" s="211"/>
      <c r="I48" s="211"/>
      <c r="J48" s="211"/>
      <c r="K48" s="211"/>
      <c r="L48" s="211"/>
      <c r="M48" s="211"/>
    </row>
    <row r="49" spans="1:20" s="33" customFormat="1" ht="22.2" customHeight="1">
      <c r="A49" s="211" t="s">
        <v>75</v>
      </c>
      <c r="B49" s="211"/>
      <c r="C49" s="211"/>
      <c r="D49" s="211"/>
      <c r="E49" s="211"/>
      <c r="F49" s="211"/>
      <c r="G49" s="211"/>
      <c r="H49" s="211"/>
      <c r="I49" s="211"/>
      <c r="J49" s="211"/>
      <c r="K49" s="211"/>
      <c r="L49" s="211"/>
      <c r="M49" s="211"/>
    </row>
    <row r="50" spans="1:20" s="33" customFormat="1" ht="22.2" customHeight="1">
      <c r="A50" s="229" t="str">
        <f>A6</f>
        <v>สำหรับงวดเก้าเดือนสิ้นสุดวันที่ 30 กันยายน 2566</v>
      </c>
      <c r="B50" s="229"/>
      <c r="C50" s="229"/>
      <c r="D50" s="229"/>
      <c r="E50" s="229"/>
      <c r="F50" s="229"/>
      <c r="G50" s="229"/>
      <c r="H50" s="229"/>
      <c r="I50" s="229"/>
      <c r="J50" s="229"/>
      <c r="K50" s="229"/>
      <c r="L50" s="229"/>
      <c r="M50" s="229"/>
    </row>
    <row r="51" spans="1:20" s="35" customFormat="1" ht="3.75" customHeight="1">
      <c r="A51" s="82"/>
      <c r="B51" s="82"/>
      <c r="C51" s="82"/>
      <c r="D51" s="82"/>
      <c r="E51" s="82"/>
      <c r="F51" s="82"/>
      <c r="G51" s="82"/>
      <c r="H51" s="82"/>
      <c r="I51" s="82"/>
      <c r="J51" s="82"/>
      <c r="K51" s="60"/>
      <c r="L51" s="82"/>
      <c r="M51" s="82"/>
    </row>
    <row r="52" spans="1:20" s="167" customFormat="1" ht="16.5" customHeight="1">
      <c r="A52" s="171"/>
      <c r="B52" s="171"/>
      <c r="C52" s="171"/>
      <c r="D52" s="171"/>
      <c r="E52" s="171"/>
      <c r="F52" s="171"/>
      <c r="G52" s="189"/>
      <c r="H52" s="189"/>
      <c r="I52" s="189"/>
      <c r="J52" s="189"/>
      <c r="K52" s="190"/>
      <c r="L52" s="189"/>
      <c r="M52" s="191" t="s">
        <v>103</v>
      </c>
    </row>
    <row r="53" spans="1:20" s="167" customFormat="1" ht="16.5" customHeight="1">
      <c r="A53" s="171"/>
      <c r="B53" s="171"/>
      <c r="C53" s="171"/>
      <c r="D53" s="171"/>
      <c r="E53" s="171"/>
      <c r="F53" s="171"/>
      <c r="G53" s="230" t="s">
        <v>2</v>
      </c>
      <c r="H53" s="230"/>
      <c r="I53" s="230"/>
      <c r="J53" s="172"/>
      <c r="K53" s="230" t="s">
        <v>3</v>
      </c>
      <c r="L53" s="230"/>
      <c r="M53" s="230"/>
    </row>
    <row r="54" spans="1:20" s="192" customFormat="1" ht="16.5" customHeight="1">
      <c r="A54" s="173"/>
      <c r="B54" s="173"/>
      <c r="C54" s="173"/>
      <c r="D54" s="173"/>
      <c r="E54" s="172" t="s">
        <v>4</v>
      </c>
      <c r="F54" s="173"/>
      <c r="G54" s="174">
        <v>2566</v>
      </c>
      <c r="H54" s="176"/>
      <c r="I54" s="174">
        <v>2565</v>
      </c>
      <c r="J54" s="176"/>
      <c r="K54" s="174">
        <v>2566</v>
      </c>
      <c r="L54" s="176"/>
      <c r="M54" s="174">
        <v>2565</v>
      </c>
    </row>
    <row r="55" spans="1:20" s="167" customFormat="1" ht="16.5" customHeight="1">
      <c r="A55" s="177" t="s">
        <v>87</v>
      </c>
      <c r="B55" s="171"/>
      <c r="C55" s="171"/>
      <c r="D55" s="171"/>
      <c r="E55" s="172"/>
      <c r="F55" s="171"/>
      <c r="H55" s="15"/>
      <c r="I55" s="18"/>
      <c r="J55" s="18"/>
      <c r="K55" s="193"/>
      <c r="L55" s="18"/>
      <c r="M55" s="18"/>
    </row>
    <row r="56" spans="1:20" s="167" customFormat="1" ht="16.5" customHeight="1">
      <c r="A56" s="171"/>
      <c r="C56" s="171" t="s">
        <v>88</v>
      </c>
      <c r="E56" s="172"/>
      <c r="F56" s="171"/>
      <c r="G56" s="15">
        <v>-49</v>
      </c>
      <c r="H56" s="15"/>
      <c r="I56" s="15">
        <v>-9292</v>
      </c>
      <c r="J56" s="18"/>
      <c r="K56" s="29">
        <v>-35</v>
      </c>
      <c r="L56" s="18"/>
      <c r="M56" s="15">
        <v>-9278</v>
      </c>
    </row>
    <row r="57" spans="1:20" s="167" customFormat="1" ht="16.5" customHeight="1">
      <c r="C57" s="171" t="s">
        <v>205</v>
      </c>
      <c r="E57" s="172"/>
      <c r="F57" s="171"/>
      <c r="G57" s="15">
        <v>37900</v>
      </c>
      <c r="H57" s="15"/>
      <c r="I57" s="15">
        <v>44848</v>
      </c>
      <c r="J57" s="18"/>
      <c r="K57" s="29">
        <v>37900</v>
      </c>
      <c r="L57" s="18"/>
      <c r="M57" s="15">
        <v>44848</v>
      </c>
    </row>
    <row r="58" spans="1:20" s="167" customFormat="1" ht="16.5" customHeight="1">
      <c r="C58" s="171" t="s">
        <v>191</v>
      </c>
      <c r="E58" s="172"/>
      <c r="F58" s="171"/>
      <c r="G58" s="15">
        <v>-249352</v>
      </c>
      <c r="H58" s="15"/>
      <c r="I58" s="29">
        <v>0</v>
      </c>
      <c r="J58" s="18"/>
      <c r="K58" s="15">
        <v>-249352</v>
      </c>
      <c r="L58" s="18"/>
      <c r="M58" s="29">
        <v>0</v>
      </c>
    </row>
    <row r="59" spans="1:20" s="167" customFormat="1" ht="16.5" customHeight="1">
      <c r="C59" s="171" t="s">
        <v>130</v>
      </c>
      <c r="E59" s="172"/>
      <c r="F59" s="171"/>
      <c r="G59" s="15">
        <v>-267</v>
      </c>
      <c r="H59" s="15"/>
      <c r="I59" s="15">
        <v>-644</v>
      </c>
      <c r="J59" s="18"/>
      <c r="K59" s="29">
        <v>-244</v>
      </c>
      <c r="L59" s="18"/>
      <c r="M59" s="15">
        <v>-250</v>
      </c>
    </row>
    <row r="60" spans="1:20" s="167" customFormat="1" ht="16.5" customHeight="1">
      <c r="C60" s="171" t="s">
        <v>203</v>
      </c>
      <c r="E60" s="172"/>
      <c r="F60" s="171"/>
      <c r="G60" s="15">
        <v>5</v>
      </c>
      <c r="H60" s="15"/>
      <c r="I60" s="15">
        <v>45</v>
      </c>
      <c r="J60" s="18">
        <v>1382026</v>
      </c>
      <c r="K60" s="29">
        <v>0</v>
      </c>
      <c r="L60" s="18"/>
      <c r="M60" s="15">
        <v>0</v>
      </c>
    </row>
    <row r="61" spans="1:20" s="167" customFormat="1" ht="16.5" customHeight="1">
      <c r="C61" s="171" t="s">
        <v>131</v>
      </c>
      <c r="E61" s="172"/>
      <c r="F61" s="171"/>
      <c r="G61" s="15">
        <v>637</v>
      </c>
      <c r="H61" s="15"/>
      <c r="I61" s="15">
        <v>184</v>
      </c>
      <c r="J61" s="18"/>
      <c r="K61" s="29">
        <v>627</v>
      </c>
      <c r="L61" s="18"/>
      <c r="M61" s="15">
        <v>168</v>
      </c>
    </row>
    <row r="62" spans="1:20" s="167" customFormat="1" ht="16.5" customHeight="1">
      <c r="C62" s="171" t="s">
        <v>183</v>
      </c>
      <c r="E62" s="172"/>
      <c r="F62" s="171"/>
      <c r="G62" s="15">
        <v>0</v>
      </c>
      <c r="H62" s="15"/>
      <c r="I62" s="15">
        <v>-365</v>
      </c>
      <c r="J62" s="18"/>
      <c r="K62" s="29">
        <v>0</v>
      </c>
      <c r="L62" s="18"/>
      <c r="M62" s="15">
        <v>-365</v>
      </c>
    </row>
    <row r="63" spans="1:20" s="167" customFormat="1" ht="16.5" customHeight="1">
      <c r="C63" s="171" t="s">
        <v>182</v>
      </c>
      <c r="E63" s="172"/>
      <c r="F63" s="171"/>
      <c r="G63" s="15">
        <v>0</v>
      </c>
      <c r="H63" s="15"/>
      <c r="I63" s="15">
        <v>0</v>
      </c>
      <c r="J63" s="18"/>
      <c r="K63" s="29">
        <v>0</v>
      </c>
      <c r="L63" s="18"/>
      <c r="M63" s="15">
        <v>1530</v>
      </c>
    </row>
    <row r="64" spans="1:20" s="167" customFormat="1" ht="16.5" customHeight="1">
      <c r="A64" s="177"/>
      <c r="B64" s="177"/>
      <c r="C64" s="177" t="s">
        <v>122</v>
      </c>
      <c r="D64" s="171"/>
      <c r="E64" s="171"/>
      <c r="F64" s="171"/>
      <c r="G64" s="186">
        <v>-211126</v>
      </c>
      <c r="H64" s="15"/>
      <c r="I64" s="186">
        <v>34776</v>
      </c>
      <c r="J64" s="18"/>
      <c r="K64" s="188">
        <v>-211104</v>
      </c>
      <c r="L64" s="18"/>
      <c r="M64" s="186">
        <v>36653</v>
      </c>
      <c r="N64" s="194">
        <f>SUM(G56:G61)-G64</f>
        <v>0</v>
      </c>
      <c r="P64" s="194">
        <f>SUM(I56:I63)-I64</f>
        <v>0</v>
      </c>
      <c r="R64" s="194">
        <f>SUM(K56:K61)-K64</f>
        <v>0</v>
      </c>
      <c r="T64" s="194">
        <f>SUM(M56:M63)-M64</f>
        <v>0</v>
      </c>
    </row>
    <row r="65" spans="1:20" s="167" customFormat="1" ht="16.5" customHeight="1">
      <c r="A65" s="177" t="s">
        <v>89</v>
      </c>
      <c r="B65" s="171"/>
      <c r="C65" s="171"/>
      <c r="D65" s="171"/>
      <c r="E65" s="171"/>
      <c r="F65" s="171"/>
      <c r="H65" s="15"/>
      <c r="I65" s="18"/>
      <c r="J65" s="18"/>
      <c r="K65" s="29"/>
      <c r="L65" s="18"/>
      <c r="M65" s="18"/>
    </row>
    <row r="66" spans="1:20" s="167" customFormat="1" ht="16.5" customHeight="1">
      <c r="A66" s="171"/>
      <c r="B66" s="171"/>
      <c r="C66" s="171" t="s">
        <v>159</v>
      </c>
      <c r="D66" s="171"/>
      <c r="E66" s="171"/>
      <c r="F66" s="171"/>
      <c r="G66" s="15">
        <v>-8413</v>
      </c>
      <c r="H66" s="15"/>
      <c r="I66" s="15">
        <v>-28729</v>
      </c>
      <c r="J66" s="18">
        <v>268196</v>
      </c>
      <c r="K66" s="29">
        <v>-3923</v>
      </c>
      <c r="L66" s="18"/>
      <c r="M66" s="15">
        <v>-30967</v>
      </c>
    </row>
    <row r="67" spans="1:20" s="167" customFormat="1" ht="16.5" customHeight="1">
      <c r="C67" s="171" t="s">
        <v>167</v>
      </c>
      <c r="D67" s="171"/>
      <c r="E67" s="171"/>
      <c r="F67" s="171"/>
      <c r="G67" s="15"/>
      <c r="H67" s="15"/>
      <c r="I67" s="18"/>
      <c r="J67" s="18"/>
      <c r="K67" s="29"/>
      <c r="L67" s="18"/>
      <c r="M67" s="18"/>
    </row>
    <row r="68" spans="1:20" s="167" customFormat="1" ht="16.5" customHeight="1">
      <c r="C68" s="171"/>
      <c r="D68" s="171" t="s">
        <v>168</v>
      </c>
      <c r="E68" s="171"/>
      <c r="F68" s="171"/>
      <c r="G68" s="15">
        <v>12132</v>
      </c>
      <c r="H68" s="15"/>
      <c r="I68" s="15">
        <v>167920</v>
      </c>
      <c r="J68" s="15">
        <v>339862</v>
      </c>
      <c r="K68" s="29">
        <v>12132</v>
      </c>
      <c r="L68" s="15"/>
      <c r="M68" s="15">
        <v>167920</v>
      </c>
    </row>
    <row r="69" spans="1:20" s="167" customFormat="1" ht="16.5" customHeight="1">
      <c r="C69" s="171" t="s">
        <v>208</v>
      </c>
      <c r="D69" s="171"/>
      <c r="E69" s="171"/>
      <c r="F69" s="171"/>
      <c r="G69" s="15">
        <v>207828</v>
      </c>
      <c r="H69" s="15"/>
      <c r="I69" s="15">
        <v>0</v>
      </c>
      <c r="J69" s="15"/>
      <c r="K69" s="29">
        <v>207828</v>
      </c>
      <c r="L69" s="15"/>
      <c r="M69" s="15">
        <v>0</v>
      </c>
    </row>
    <row r="70" spans="1:20" s="167" customFormat="1" ht="16.5" customHeight="1">
      <c r="C70" s="171" t="s">
        <v>140</v>
      </c>
      <c r="D70" s="171"/>
      <c r="E70" s="171"/>
      <c r="F70" s="171"/>
      <c r="G70" s="15">
        <v>-8334</v>
      </c>
      <c r="H70" s="15"/>
      <c r="I70" s="15">
        <v>-7408</v>
      </c>
      <c r="J70" s="18"/>
      <c r="K70" s="29">
        <v>-8334</v>
      </c>
      <c r="L70" s="18"/>
      <c r="M70" s="15">
        <v>-7408</v>
      </c>
    </row>
    <row r="71" spans="1:20" s="167" customFormat="1" ht="16.5" customHeight="1">
      <c r="C71" s="171" t="s">
        <v>126</v>
      </c>
      <c r="D71" s="171"/>
      <c r="E71" s="171"/>
      <c r="F71" s="171"/>
      <c r="G71" s="15">
        <v>-3395</v>
      </c>
      <c r="H71" s="15"/>
      <c r="I71" s="15">
        <v>-3235</v>
      </c>
      <c r="J71" s="18"/>
      <c r="K71" s="29">
        <v>-2947</v>
      </c>
      <c r="L71" s="18"/>
      <c r="M71" s="15">
        <v>-2627</v>
      </c>
    </row>
    <row r="72" spans="1:20" s="167" customFormat="1" ht="16.5" customHeight="1">
      <c r="C72" s="171" t="s">
        <v>125</v>
      </c>
      <c r="D72" s="171"/>
      <c r="E72" s="171"/>
      <c r="F72" s="171"/>
      <c r="G72" s="15">
        <v>-827</v>
      </c>
      <c r="H72" s="15"/>
      <c r="I72" s="15">
        <v>-737</v>
      </c>
      <c r="J72" s="18"/>
      <c r="K72" s="29">
        <v>-832</v>
      </c>
      <c r="L72" s="18"/>
      <c r="M72" s="15">
        <v>-710</v>
      </c>
    </row>
    <row r="73" spans="1:20" s="167" customFormat="1" ht="16.5" customHeight="1">
      <c r="C73" s="171" t="s">
        <v>184</v>
      </c>
      <c r="D73" s="171"/>
      <c r="E73" s="171"/>
      <c r="F73" s="171"/>
      <c r="G73" s="115">
        <v>-61790</v>
      </c>
      <c r="H73" s="15"/>
      <c r="I73" s="15">
        <v>-89985</v>
      </c>
      <c r="J73" s="18"/>
      <c r="K73" s="115">
        <v>-61790</v>
      </c>
      <c r="L73" s="18"/>
      <c r="M73" s="15">
        <v>-89985</v>
      </c>
    </row>
    <row r="74" spans="1:20" s="167" customFormat="1" ht="16.5" customHeight="1">
      <c r="C74" s="171" t="s">
        <v>185</v>
      </c>
      <c r="D74" s="171"/>
      <c r="E74" s="171"/>
      <c r="F74" s="171"/>
      <c r="G74" s="15"/>
      <c r="H74" s="15"/>
      <c r="I74" s="15"/>
      <c r="J74" s="18"/>
      <c r="K74" s="29"/>
      <c r="L74" s="18"/>
      <c r="M74" s="15"/>
    </row>
    <row r="75" spans="1:20" s="167" customFormat="1" ht="16.5" customHeight="1">
      <c r="C75" s="171"/>
      <c r="D75" s="171" t="s">
        <v>81</v>
      </c>
      <c r="E75" s="171"/>
      <c r="F75" s="171"/>
      <c r="G75" s="15">
        <v>0</v>
      </c>
      <c r="H75" s="15"/>
      <c r="I75" s="15">
        <v>-1470</v>
      </c>
      <c r="J75" s="18"/>
      <c r="K75" s="29">
        <v>0</v>
      </c>
      <c r="L75" s="18"/>
      <c r="M75" s="15">
        <v>0</v>
      </c>
    </row>
    <row r="76" spans="1:20" s="167" customFormat="1" ht="16.5" customHeight="1">
      <c r="A76" s="177"/>
      <c r="B76" s="177"/>
      <c r="C76" s="177" t="s">
        <v>123</v>
      </c>
      <c r="D76" s="171"/>
      <c r="E76" s="171"/>
      <c r="F76" s="171"/>
      <c r="G76" s="186">
        <v>137201</v>
      </c>
      <c r="H76" s="15"/>
      <c r="I76" s="186">
        <v>36356</v>
      </c>
      <c r="J76" s="18"/>
      <c r="K76" s="188">
        <v>142134</v>
      </c>
      <c r="L76" s="18"/>
      <c r="M76" s="186">
        <v>36223</v>
      </c>
      <c r="N76" s="194">
        <f>SUM(G66:G73)-G76</f>
        <v>0</v>
      </c>
      <c r="P76" s="194">
        <f>SUM(I66:I75)-I76</f>
        <v>0</v>
      </c>
      <c r="R76" s="194">
        <f>SUM(K66:K75)-K76</f>
        <v>0</v>
      </c>
      <c r="T76" s="194">
        <f>SUM(M66:M73)-M76</f>
        <v>0</v>
      </c>
    </row>
    <row r="77" spans="1:20" s="167" customFormat="1" ht="16.5" customHeight="1">
      <c r="A77" s="177" t="s">
        <v>113</v>
      </c>
      <c r="B77" s="171"/>
      <c r="C77" s="171"/>
      <c r="D77" s="171"/>
      <c r="E77" s="171"/>
      <c r="F77" s="171"/>
      <c r="G77" s="15">
        <v>-28625</v>
      </c>
      <c r="H77" s="15"/>
      <c r="I77" s="15">
        <v>197894</v>
      </c>
      <c r="J77" s="18"/>
      <c r="K77" s="29">
        <v>-38766</v>
      </c>
      <c r="L77" s="18"/>
      <c r="M77" s="29">
        <v>186916</v>
      </c>
      <c r="N77" s="194">
        <f>G43+G64+G76-G77</f>
        <v>0</v>
      </c>
      <c r="P77" s="194">
        <f>I43+I64+I76-I77</f>
        <v>0</v>
      </c>
      <c r="R77" s="194">
        <f>K43+K64+K76-K77</f>
        <v>0</v>
      </c>
      <c r="T77" s="194">
        <f>M43+M64+M76-M77</f>
        <v>0</v>
      </c>
    </row>
    <row r="78" spans="1:20" s="167" customFormat="1" ht="16.5" customHeight="1">
      <c r="A78" s="184" t="s">
        <v>111</v>
      </c>
      <c r="B78" s="171"/>
      <c r="C78" s="171"/>
      <c r="D78" s="171"/>
      <c r="E78" s="171"/>
      <c r="F78" s="171"/>
      <c r="G78" s="15">
        <v>127063</v>
      </c>
      <c r="H78" s="15"/>
      <c r="I78" s="15">
        <v>126214</v>
      </c>
      <c r="J78" s="18"/>
      <c r="K78" s="29">
        <v>125152</v>
      </c>
      <c r="L78" s="18"/>
      <c r="M78" s="29">
        <v>121196</v>
      </c>
    </row>
    <row r="79" spans="1:20" s="167" customFormat="1" ht="16.5" customHeight="1" thickBot="1">
      <c r="A79" s="195" t="s">
        <v>112</v>
      </c>
      <c r="B79" s="171"/>
      <c r="C79" s="171"/>
      <c r="D79" s="171"/>
      <c r="E79" s="171"/>
      <c r="F79" s="171"/>
      <c r="G79" s="196">
        <v>98438</v>
      </c>
      <c r="H79" s="15"/>
      <c r="I79" s="196">
        <v>324108</v>
      </c>
      <c r="J79" s="18"/>
      <c r="K79" s="197">
        <v>86386</v>
      </c>
      <c r="L79" s="18"/>
      <c r="M79" s="197">
        <v>308112</v>
      </c>
      <c r="N79" s="194">
        <f>SUM(G77:G78)-G79</f>
        <v>0</v>
      </c>
      <c r="P79" s="194">
        <f>SUM(I77:I78)-I79</f>
        <v>0</v>
      </c>
      <c r="R79" s="194">
        <f>SUM(K77:K78)-K79</f>
        <v>0</v>
      </c>
      <c r="T79" s="194">
        <f>SUM(M77:M78)-M79</f>
        <v>0</v>
      </c>
    </row>
    <row r="80" spans="1:20" s="167" customFormat="1" ht="6.75" customHeight="1" thickTop="1">
      <c r="A80" s="195"/>
      <c r="B80" s="171"/>
      <c r="C80" s="171"/>
      <c r="D80" s="171"/>
      <c r="E80" s="171"/>
      <c r="F80" s="171"/>
      <c r="H80" s="15"/>
      <c r="I80" s="18"/>
      <c r="J80" s="18"/>
      <c r="K80" s="193"/>
      <c r="L80" s="18"/>
      <c r="M80" s="18"/>
    </row>
    <row r="81" spans="1:13" s="167" customFormat="1" ht="16.5" customHeight="1">
      <c r="A81" s="177" t="s">
        <v>76</v>
      </c>
      <c r="B81" s="171"/>
      <c r="C81" s="171"/>
      <c r="D81" s="171"/>
      <c r="E81" s="171"/>
      <c r="F81" s="171"/>
      <c r="H81" s="171"/>
      <c r="I81" s="18"/>
      <c r="J81" s="173"/>
      <c r="K81" s="193"/>
      <c r="L81" s="173"/>
      <c r="M81" s="173"/>
    </row>
    <row r="82" spans="1:13" s="167" customFormat="1" ht="15.75" customHeight="1">
      <c r="A82" s="198"/>
      <c r="B82" s="171" t="s">
        <v>77</v>
      </c>
      <c r="C82" s="171"/>
      <c r="D82" s="171"/>
      <c r="E82" s="171"/>
      <c r="F82" s="171"/>
      <c r="H82" s="171"/>
      <c r="I82" s="173"/>
      <c r="J82" s="173"/>
      <c r="K82" s="193"/>
      <c r="L82" s="173"/>
      <c r="M82" s="173"/>
    </row>
    <row r="83" spans="1:13" s="167" customFormat="1" ht="20.25" customHeight="1">
      <c r="A83" s="198"/>
      <c r="B83" s="171"/>
      <c r="C83" s="199" t="s">
        <v>192</v>
      </c>
      <c r="D83" s="171"/>
      <c r="E83" s="171"/>
      <c r="F83" s="171"/>
      <c r="G83" s="200">
        <v>450719</v>
      </c>
      <c r="H83" s="171"/>
      <c r="I83" s="15">
        <v>0</v>
      </c>
      <c r="J83" s="173"/>
      <c r="K83" s="200">
        <v>450719</v>
      </c>
      <c r="L83" s="173"/>
      <c r="M83" s="15">
        <v>0</v>
      </c>
    </row>
    <row r="84" spans="1:13" s="202" customFormat="1" ht="19.5" customHeight="1">
      <c r="A84" s="199"/>
      <c r="B84" s="199"/>
      <c r="C84" s="199" t="s">
        <v>193</v>
      </c>
      <c r="D84" s="199"/>
      <c r="E84" s="199"/>
      <c r="F84" s="199"/>
      <c r="G84" s="180">
        <v>19</v>
      </c>
      <c r="H84" s="180"/>
      <c r="I84" s="15">
        <v>5</v>
      </c>
      <c r="J84" s="201"/>
      <c r="K84" s="200">
        <v>19</v>
      </c>
      <c r="L84" s="201"/>
      <c r="M84" s="15">
        <v>5</v>
      </c>
    </row>
    <row r="85" spans="1:13" s="167" customFormat="1" ht="16.5" customHeight="1">
      <c r="A85" s="171"/>
      <c r="B85" s="171"/>
      <c r="C85" s="171" t="s">
        <v>114</v>
      </c>
      <c r="D85" s="171"/>
      <c r="E85" s="171"/>
      <c r="F85" s="171"/>
      <c r="G85" s="15">
        <v>0</v>
      </c>
      <c r="H85" s="15"/>
      <c r="I85" s="15">
        <v>4888</v>
      </c>
      <c r="J85" s="18"/>
      <c r="K85" s="29">
        <v>0</v>
      </c>
      <c r="L85" s="173"/>
      <c r="M85" s="15">
        <v>4888</v>
      </c>
    </row>
    <row r="86" spans="1:13" s="192" customFormat="1" ht="13.5" customHeight="1">
      <c r="G86" s="19"/>
      <c r="H86" s="19"/>
      <c r="I86" s="19"/>
      <c r="J86" s="19"/>
      <c r="K86" s="30"/>
      <c r="M86" s="19"/>
    </row>
    <row r="87" spans="1:13" s="68" customFormat="1" ht="18" customHeight="1">
      <c r="A87" s="206"/>
      <c r="B87" s="206"/>
      <c r="C87" s="206"/>
      <c r="D87" s="206"/>
      <c r="E87" s="206"/>
      <c r="F87" s="206"/>
      <c r="G87" s="206"/>
      <c r="H87" s="206"/>
      <c r="I87" s="206"/>
      <c r="J87" s="206"/>
      <c r="K87" s="206"/>
      <c r="L87" s="206"/>
      <c r="M87" s="206"/>
    </row>
    <row r="88" spans="1:13" ht="17.25" customHeight="1">
      <c r="A88" s="206" t="s">
        <v>194</v>
      </c>
      <c r="B88" s="206"/>
      <c r="C88" s="206"/>
      <c r="D88" s="206"/>
      <c r="E88" s="206"/>
      <c r="F88" s="206"/>
      <c r="G88" s="206"/>
      <c r="H88" s="206"/>
      <c r="I88" s="206"/>
      <c r="J88" s="206"/>
      <c r="K88" s="206"/>
      <c r="L88" s="206"/>
      <c r="M88" s="206"/>
    </row>
    <row r="89" spans="1:13" ht="17.25" customHeight="1">
      <c r="A89" s="206" t="s">
        <v>195</v>
      </c>
      <c r="B89" s="206"/>
      <c r="C89" s="206"/>
      <c r="D89" s="206"/>
      <c r="E89" s="206"/>
      <c r="F89" s="206"/>
      <c r="G89" s="206"/>
      <c r="H89" s="206"/>
      <c r="I89" s="206"/>
      <c r="J89" s="206"/>
      <c r="K89" s="206"/>
      <c r="L89" s="206"/>
      <c r="M89" s="206"/>
    </row>
    <row r="90" spans="1:13" ht="17.25" customHeight="1">
      <c r="A90" s="206" t="s">
        <v>196</v>
      </c>
      <c r="B90" s="206"/>
      <c r="C90" s="206"/>
      <c r="D90" s="206"/>
      <c r="E90" s="206"/>
      <c r="F90" s="206"/>
      <c r="G90" s="206"/>
      <c r="H90" s="206"/>
      <c r="I90" s="206"/>
      <c r="J90" s="206"/>
      <c r="K90" s="206"/>
      <c r="L90" s="206"/>
      <c r="M90" s="206"/>
    </row>
  </sheetData>
  <mergeCells count="16">
    <mergeCell ref="A3:M3"/>
    <mergeCell ref="A48:M48"/>
    <mergeCell ref="A4:M4"/>
    <mergeCell ref="A5:M5"/>
    <mergeCell ref="A49:M49"/>
    <mergeCell ref="A47:M47"/>
    <mergeCell ref="A87:M87"/>
    <mergeCell ref="A88:M88"/>
    <mergeCell ref="A89:M89"/>
    <mergeCell ref="A90:M90"/>
    <mergeCell ref="A6:M6"/>
    <mergeCell ref="G9:I9"/>
    <mergeCell ref="K9:M9"/>
    <mergeCell ref="A50:M50"/>
    <mergeCell ref="G53:I53"/>
    <mergeCell ref="K53:M53"/>
  </mergeCells>
  <printOptions horizontalCentered="1"/>
  <pageMargins left="0.70866141732283505" right="0.43307086614173201" top="0.41181102400000003" bottom="0.43307086614173201" header="0.27559055118110198" footer="0.30118110199999998"/>
  <pageSetup paperSize="9" scale="98" orientation="portrait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1" manualBreakCount="1">
    <brk id="4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งบแสดงฐานะการเงิน</vt:lpstr>
      <vt:lpstr>งบกำไรขาดทุนเบ็ดเสร็จ</vt:lpstr>
      <vt:lpstr>ส่วนของผู้ถือหุ้น</vt:lpstr>
      <vt:lpstr>ส่วนของผู้ถือหุ้น (ต่อ)</vt:lpstr>
      <vt:lpstr>งบกระแสเงินสด</vt:lpstr>
      <vt:lpstr>งบแสดงฐานะการเงิน!Print_Area</vt:lpstr>
      <vt:lpstr>งบกระแสเงินสด!Print_Area</vt:lpstr>
      <vt:lpstr>งบกำไรขาดทุนเบ็ดเสร็จ!Print_Area</vt:lpstr>
      <vt:lpstr>ส่วนของผู้ถือหุ้น!Print_Area</vt:lpstr>
      <vt:lpstr>'ส่วนของผู้ถือหุ้น (ต่อ)'!Print_Area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Nuttaporn Posrida</dc:creator>
  <cp:lastModifiedBy>Wirat Rungruangboriboon</cp:lastModifiedBy>
  <cp:lastPrinted>2023-11-09T10:05:40Z</cp:lastPrinted>
  <dcterms:created xsi:type="dcterms:W3CDTF">2020-03-27T04:14:02Z</dcterms:created>
  <dcterms:modified xsi:type="dcterms:W3CDTF">2023-11-09T10:05:56Z</dcterms:modified>
</cp:coreProperties>
</file>